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40" windowWidth="13950" windowHeight="8580" tabRatio="484" activeTab="0"/>
  </bookViews>
  <sheets>
    <sheet name="報告書" sheetId="1" r:id="rId1"/>
    <sheet name="点検シート" sheetId="2" r:id="rId2"/>
    <sheet name="是正要求" sheetId="3" r:id="rId3"/>
  </sheets>
  <definedNames>
    <definedName name="_xlnm.Print_Area" localSheetId="2">'是正要求'!$A$1:$AB$52</definedName>
    <definedName name="_xlnm.Print_Area" localSheetId="1">'点検シート'!$A$2:$S$52</definedName>
    <definedName name="_xlnm.Print_Area" localSheetId="0">'報告書'!$A$1:$AL$55</definedName>
  </definedNames>
  <calcPr fullCalcOnLoad="1"/>
</workbook>
</file>

<file path=xl/sharedStrings.xml><?xml version="1.0" encoding="utf-8"?>
<sst xmlns="http://schemas.openxmlformats.org/spreadsheetml/2006/main" count="375" uniqueCount="287">
  <si>
    <t>是正処置要求書</t>
  </si>
  <si>
    <t>　現場パトロール実施時、次の不適合がを発見しました。期日までに改善し、報告願います｡</t>
  </si>
  <si>
    <t>（依頼元にて記入）</t>
  </si>
  <si>
    <t>依頼先</t>
  </si>
  <si>
    <t>依頼元</t>
  </si>
  <si>
    <t>工事件名</t>
  </si>
  <si>
    <t>承認者</t>
  </si>
  <si>
    <t>担当者</t>
  </si>
  <si>
    <t>顧客名</t>
  </si>
  <si>
    <t>指摘日</t>
  </si>
  <si>
    <t>・</t>
  </si>
  <si>
    <t>関連ﾊﾟﾄﾛｰﾙRep№</t>
  </si>
  <si>
    <t>■ﾊﾟﾄﾛｰﾙ時発見した不適合の内容</t>
  </si>
  <si>
    <t>■改善要求内容</t>
  </si>
  <si>
    <t>報告期限：</t>
  </si>
  <si>
    <t>鉄塔上等高所作業時は風速計を用意しているか</t>
  </si>
  <si>
    <t>当該工事の危険ポイントを明確にしているか</t>
  </si>
  <si>
    <t>までに下記、報告書にて改善要求に対する回答をお願いします。</t>
  </si>
  <si>
    <t>　</t>
  </si>
  <si>
    <t>発行部門（依頼先）</t>
  </si>
  <si>
    <t>是正処置報告書</t>
  </si>
  <si>
    <t>（依頼先にて記入）</t>
  </si>
  <si>
    <t>■不適合の発生原因</t>
  </si>
  <si>
    <t>■暫定処置内容</t>
  </si>
  <si>
    <t>◇実施日</t>
  </si>
  <si>
    <t>　</t>
  </si>
  <si>
    <t>■再発防止対策内容</t>
  </si>
  <si>
    <t>　（恒久対策）</t>
  </si>
  <si>
    <t>◇予定日</t>
  </si>
  <si>
    <t>■結果の確認</t>
  </si>
  <si>
    <t>　（確認実施方法含む）</t>
  </si>
  <si>
    <t>■最終確認</t>
  </si>
  <si>
    <t>　（改善は適正か／結果の確認は適正か他）</t>
  </si>
  <si>
    <t>◇確認日</t>
  </si>
  <si>
    <t>・</t>
  </si>
  <si>
    <t>（確認パトロール実施日は後日通知します）</t>
  </si>
  <si>
    <t>上記是正要求に対する改善処置を以下の通り報告します。</t>
  </si>
  <si>
    <t>現場パトロール点検表　兼　報告書</t>
  </si>
  <si>
    <t>現場パトロール点検表</t>
  </si>
  <si>
    <t xml:space="preserve"> </t>
  </si>
  <si>
    <t>日常作業前点検はされているか</t>
  </si>
  <si>
    <t>　</t>
  </si>
  <si>
    <t>固定方法（水平、垂直、連結等）は適正か</t>
  </si>
  <si>
    <t>ネジの弛み、ガレ、錆等はないか</t>
  </si>
  <si>
    <t>品質</t>
  </si>
  <si>
    <t>品質</t>
  </si>
  <si>
    <t>評価</t>
  </si>
  <si>
    <t>作業終了後の自主チェックを実施しているか</t>
  </si>
  <si>
    <t>電源配線の位相確認を実施しているか</t>
  </si>
  <si>
    <t>電圧／絶縁値の確認を実施しているか</t>
  </si>
  <si>
    <t>産業廃棄物は適切に分別／処理されているか</t>
  </si>
  <si>
    <t>安全</t>
  </si>
  <si>
    <t>項</t>
  </si>
  <si>
    <t>《記入要領》</t>
  </si>
  <si>
    <t>《注意事項》</t>
  </si>
  <si>
    <t>《講評》</t>
  </si>
  <si>
    <t>安全＋環境の評価</t>
  </si>
  <si>
    <t>左の得点より該当する項目に○を付ける</t>
  </si>
  <si>
    <t>〈改善を要する点〉</t>
  </si>
  <si>
    <t xml:space="preserve"> </t>
  </si>
  <si>
    <t>品質の評価</t>
  </si>
  <si>
    <t>　</t>
  </si>
  <si>
    <t>施工体制</t>
  </si>
  <si>
    <t>〈他の模範となる点〉</t>
  </si>
  <si>
    <t>No.</t>
  </si>
  <si>
    <t>事前準備</t>
  </si>
  <si>
    <t>機器の据付</t>
  </si>
  <si>
    <t>ケーブル布設</t>
  </si>
  <si>
    <t>付け線</t>
  </si>
  <si>
    <t>天候：</t>
  </si>
  <si>
    <t>=</t>
  </si>
  <si>
    <t>=</t>
  </si>
  <si>
    <t>=</t>
  </si>
  <si>
    <t>=</t>
  </si>
  <si>
    <t>=</t>
  </si>
  <si>
    <t>(A)安全＋環境項目の点検総数点</t>
  </si>
  <si>
    <t>(B)安全＋環境の得点</t>
  </si>
  <si>
    <t>得点=B/A×100</t>
  </si>
  <si>
    <t>(A)品質項目の点検総数点</t>
  </si>
  <si>
    <t>(B)品質の得点</t>
  </si>
  <si>
    <t xml:space="preserve">時間 </t>
  </si>
  <si>
    <t>：</t>
  </si>
  <si>
    <t>～</t>
  </si>
  <si>
    <t>今回のパトロールの主目的：</t>
  </si>
  <si>
    <t>お客様からの指示およびお客様との約束</t>
  </si>
  <si>
    <t>事故発生に伴う同種現場への事故対策周知確認、指導</t>
  </si>
  <si>
    <t>多発事故原因対策の現場周知確認、指導</t>
  </si>
  <si>
    <t>重要工事、重要作業の事故防止</t>
  </si>
  <si>
    <t>作業員等のスキル調査</t>
  </si>
  <si>
    <t>作業員等の安全啓蒙</t>
  </si>
  <si>
    <t>その他（新規お客様、新規業者、新規工事等）</t>
  </si>
  <si>
    <t>（</t>
  </si>
  <si>
    <t>）</t>
  </si>
  <si>
    <t>平成</t>
  </si>
  <si>
    <t>年</t>
  </si>
  <si>
    <t>月</t>
  </si>
  <si>
    <t>日</t>
  </si>
  <si>
    <t>実施日：</t>
  </si>
  <si>
    <t>元請：</t>
  </si>
  <si>
    <t>《改善要求》</t>
  </si>
  <si>
    <t>殿</t>
  </si>
  <si>
    <t>ＲｅｐＮｏ</t>
  </si>
  <si>
    <t>発行日</t>
  </si>
  <si>
    <t>月</t>
  </si>
  <si>
    <t>日</t>
  </si>
  <si>
    <t>発行部門（依頼元）</t>
  </si>
  <si>
    <t>対象架、付線位置を確認しているか　</t>
  </si>
  <si>
    <t>付け線表はあるか、それは最新版か(ﾋｱﾘﾝｸﾞ）</t>
  </si>
  <si>
    <t>コネクタと線材径は合致しているか</t>
  </si>
  <si>
    <t>ラッピング、半田付けの状態に不具合はないか</t>
  </si>
  <si>
    <t>ネジはナットから３山以上出ているか</t>
  </si>
  <si>
    <t>～97点</t>
  </si>
  <si>
    <t>96～90</t>
  </si>
  <si>
    <t>89～80</t>
  </si>
  <si>
    <t>79～70</t>
  </si>
  <si>
    <t>70未満</t>
  </si>
  <si>
    <t>作業開始、終了報告を指示された人にしているか</t>
  </si>
  <si>
    <t>工事長は当該工事内容を理解しているか(ﾋｱﾘﾝｸﾞ）</t>
  </si>
  <si>
    <t>工事長評価</t>
  </si>
  <si>
    <t>本物件の最重要確認内容を下記に記載↓　（この項目は点検シート項目１に自動的に反映されます。）</t>
  </si>
  <si>
    <t>現場での管理・工事長評価</t>
  </si>
  <si>
    <t>作業中、ポケットにドライバー類を入れていないか</t>
  </si>
  <si>
    <t>最重</t>
  </si>
  <si>
    <t>現場責任者：</t>
  </si>
  <si>
    <t>工事長は作業者に的確な指示をしているか</t>
  </si>
  <si>
    <t>Ａ</t>
  </si>
  <si>
    <t>Ｂ</t>
  </si>
  <si>
    <t>Ｃ</t>
  </si>
  <si>
    <t>Ｄ</t>
  </si>
  <si>
    <t>Ｅ</t>
  </si>
  <si>
    <t>　</t>
  </si>
  <si>
    <t>不安全行動</t>
  </si>
  <si>
    <t>作業区画は明確になっているか。</t>
  </si>
  <si>
    <t>危険区域は立入禁止表示をしているか</t>
  </si>
  <si>
    <t>酸欠対策、有毒ガス対策は万全か</t>
  </si>
  <si>
    <t>屋外からケーブルを引込む時、防水対策は万全か</t>
  </si>
  <si>
    <t>〔発行元〕</t>
  </si>
  <si>
    <t>写）</t>
  </si>
  <si>
    <t>〔是正要求書・是正報告書〕</t>
  </si>
  <si>
    <t>所在地</t>
  </si>
  <si>
    <t>氏名</t>
  </si>
  <si>
    <t>一次下請</t>
  </si>
  <si>
    <t>二次下請</t>
  </si>
  <si>
    <t>）</t>
  </si>
  <si>
    <t>その他　（</t>
  </si>
  <si>
    <t>実作業会社</t>
  </si>
  <si>
    <t>所属会社</t>
  </si>
  <si>
    <t>当日作業員数</t>
  </si>
  <si>
    <t>作業内容</t>
  </si>
  <si>
    <t>パトロール実施者</t>
  </si>
  <si>
    <t>氏名</t>
  </si>
  <si>
    <t>大興電子通信株式会社</t>
  </si>
  <si>
    <t>エンジニアリング統括部長</t>
  </si>
  <si>
    <t>写）　エンジニアリング支援部長</t>
  </si>
  <si>
    <t>※パトロールが終了した時点で必ず講評を行うこと。</t>
  </si>
  <si>
    <t>実施日</t>
  </si>
  <si>
    <t>作成</t>
  </si>
  <si>
    <t>承認</t>
  </si>
  <si>
    <t>　</t>
  </si>
  <si>
    <t>作業員名簿外の作業者に作業をさせていないか</t>
  </si>
  <si>
    <t>作業場所の照明は適切か</t>
  </si>
  <si>
    <t>資格を要する作業は有資格者が行っているか</t>
  </si>
  <si>
    <t>不安全状態</t>
  </si>
  <si>
    <t>梯子／脚立の角度はよいか・破損していないか</t>
  </si>
  <si>
    <t>足場の組み立ては完全か(ロック、足場板等)</t>
  </si>
  <si>
    <t>高所からの工具／資材の落下防止対策はよいか</t>
  </si>
  <si>
    <t>開口部は完全な転落防止対策がされているか</t>
  </si>
  <si>
    <t>掘削作業の場合は埋設物の有無を確認しているか</t>
  </si>
  <si>
    <t>掘削後の土留め／填圧／残度処分は適切か</t>
  </si>
  <si>
    <t>　</t>
  </si>
  <si>
    <t>引火物のある場所で火気を使用していないか</t>
  </si>
  <si>
    <t>脚立天板上に立って作業していないか</t>
  </si>
  <si>
    <t>高所作業において上下作業をしていないか</t>
  </si>
  <si>
    <t>工具や資材の投げ落としはしていないか</t>
  </si>
  <si>
    <t>点検内容の評価は、評価欄に〔○:良 ×:悪い〕で表示する｡</t>
  </si>
  <si>
    <t>点検内容が対象外の場合は〔－〕とする。</t>
  </si>
  <si>
    <t>②</t>
  </si>
  <si>
    <t>○</t>
  </si>
  <si>
    <t>×</t>
  </si>
  <si>
    <t>－</t>
  </si>
  <si>
    <t>有害物質を使用している場合、適切な処理をしているか</t>
  </si>
  <si>
    <t>圧着端子とネジおよび　座金／バネ座は適合しているか</t>
  </si>
  <si>
    <t>①</t>
  </si>
  <si>
    <t>②</t>
  </si>
  <si>
    <t>③</t>
  </si>
  <si>
    <t>①</t>
  </si>
  <si>
    <t>ブレーカ等の主電源切断時は二次側に接続されている
機器の稼働状況が把握されているか</t>
  </si>
  <si>
    <t>搬入／搬出時の機器と隣接する既設機器への養生および
エレベータを含む搬出入路の養生は適切か</t>
  </si>
  <si>
    <t>養生は適切か
（隣接端子への接触／線屑等の機器への混入防止等）</t>
  </si>
  <si>
    <t>コネクタの取付は適正か
（ネジ締め、ロック確認、コードのケース固定等）</t>
  </si>
  <si>
    <t>ＴＢＭ－ＫＹを実施しているか（運搬業者含む）</t>
  </si>
  <si>
    <t>作業終了時に作業エリアの安全確認をしているか</t>
  </si>
  <si>
    <t>機器およびケーブル等への表示がなされているか
（運用／撤去等）</t>
  </si>
  <si>
    <t>納入機器／工事材料の保管と養生は適切か</t>
  </si>
  <si>
    <t>工具類</t>
  </si>
  <si>
    <t>測定手順を遵守しているか</t>
  </si>
  <si>
    <t>測定器の校正はされているか／校正期限は過ぎていないか</t>
  </si>
  <si>
    <t>ラック／分電盤／ＭＤＦ等の示名条片の記入はあるか</t>
  </si>
  <si>
    <t>設置位置は指定位置にあり公差内に入っているか</t>
  </si>
  <si>
    <t>承認・指示されたルートで配線されているか</t>
  </si>
  <si>
    <t>壁面／床面の保護は適正に処置されているか</t>
  </si>
  <si>
    <t>貫通部は適正に処置はされているか</t>
  </si>
  <si>
    <t>圧着端子は適合しているか、カシメ状態に不具合はないか</t>
  </si>
  <si>
    <t>耐震固定の締付後のチェックマーカを実施しているか</t>
  </si>
  <si>
    <t>耐震固定の据付後の絶縁チェックを実施しているか</t>
  </si>
  <si>
    <t>信号ケーブルが電源ケーブル・設備と近接していないか</t>
  </si>
  <si>
    <t>架空ケーブルの保護と垂れ下がりはないか</t>
  </si>
  <si>
    <t>電源端子の締付後のチェックマーカを実施しているか</t>
  </si>
  <si>
    <t>圧着端子に指定色の絶縁チューブは使用されているか</t>
  </si>
  <si>
    <t>指定されたコンセント及び極性は正しいか</t>
  </si>
  <si>
    <t>表示類</t>
  </si>
  <si>
    <t>ケーブル又はコネクタに行き先表示はあるか</t>
  </si>
  <si>
    <t>ケーブルラック／貫通部等に示名条片の記入はあるか</t>
  </si>
  <si>
    <t>コンセント・端末に示名条片の記入はあるか</t>
  </si>
  <si>
    <t>撤去</t>
  </si>
  <si>
    <t>報告書ｼｰﾄと連動していますので切離さないで使用して下さい</t>
  </si>
  <si>
    <t>貫通時に壁・床工事における管路は図面にて確認または、
センサーにて確認しているか</t>
  </si>
  <si>
    <t>該当する手順書に沿って作業をしているか</t>
  </si>
  <si>
    <t>電源ケーブルは分電盤側から引抜いているか</t>
  </si>
  <si>
    <t>引抜いたケーブルのみを切断しているか</t>
  </si>
  <si>
    <t>引抜いたケーブルに撤去テープでマーキングしているか</t>
  </si>
  <si>
    <t>分電盤及び接続されている機器の電源断を確認をしたか</t>
  </si>
  <si>
    <t>撤去前に両端コネクタ・ケーブルを外したか</t>
  </si>
  <si>
    <t>安全管理等</t>
  </si>
  <si>
    <t>品質管理等</t>
  </si>
  <si>
    <t>※　表内に記載されている「工事長」とは施工現場にて直接指揮、監督、管理する者をいう。</t>
  </si>
  <si>
    <t>点　　検　　内　　容</t>
  </si>
  <si>
    <t>評価</t>
  </si>
  <si>
    <t>顧客名</t>
  </si>
  <si>
    <t>工事件名</t>
  </si>
  <si>
    <t>実施日</t>
  </si>
  <si>
    <t>点検者</t>
  </si>
  <si>
    <t>点検者自身が、怪我をしないように注意する。</t>
  </si>
  <si>
    <t>点検は抜き取り検査方式とする。</t>
  </si>
  <si>
    <t>品質１</t>
  </si>
  <si>
    <t>品質２</t>
  </si>
  <si>
    <t>安全計</t>
  </si>
  <si>
    <t>工事長</t>
  </si>
  <si>
    <t>品質計</t>
  </si>
  <si>
    <t>係数</t>
  </si>
  <si>
    <t>作業時間／休憩時間の配分／タイミングは適切か</t>
  </si>
  <si>
    <t>「誘導員」／「監視員」の配置は適切か</t>
  </si>
  <si>
    <t>ケーブル／ジャンパー線の整線は適正か</t>
  </si>
  <si>
    <t>建造物加工作業で墨出し線／ケガキ線が残っていないか</t>
  </si>
  <si>
    <t>絶縁工具／治工具／撤去テープ等の準備はされているか</t>
  </si>
  <si>
    <t>分電盤作業の時、ブレーカ等は確実に切断されているか
「投入不可」の表示／テープ止め等がなされているか</t>
  </si>
  <si>
    <t>顧客情報／借用物／部材置場の整理整頓／管理は良いか</t>
  </si>
  <si>
    <t>工事長は大興責任者とｺﾐｭﾆｹｰｼｮﾝが十分か（ﾋｱﾘﾝｸﾞ）</t>
  </si>
  <si>
    <t>大興責任者が承認した作業手順書、施工図面等があるか</t>
  </si>
  <si>
    <t>顧客設備に損傷を与えていないか</t>
  </si>
  <si>
    <t>ケーブルの布設方法は適正か
（無理な曲げ、引っ張り、傷等）</t>
  </si>
  <si>
    <t>既設ケーブルにストレスを与えていないか</t>
  </si>
  <si>
    <t>ケーブルの仕上げ曲げ半径を確保しているか</t>
  </si>
  <si>
    <t>貫通</t>
  </si>
  <si>
    <t>活線</t>
  </si>
  <si>
    <t>資材の飛散防止対策は万全か</t>
  </si>
  <si>
    <t>騒音／振動等の近隣対策はよいか</t>
  </si>
  <si>
    <t>適切な保護帽を使用しているか</t>
  </si>
  <si>
    <t>適切な安全帯を使用しているか</t>
  </si>
  <si>
    <t>大興責任者又は工事長の立会いのもとで切断しているか</t>
  </si>
  <si>
    <t>点検により品質を劣化させないよう注意する。</t>
  </si>
  <si>
    <t>工具／資材は作業／通行時の邪魔になっていないか</t>
  </si>
  <si>
    <t>記載されていない点検内容がある場合、空欄に記入する。</t>
  </si>
  <si>
    <t>工事長は作業者の健康状態を確認しているか</t>
  </si>
  <si>
    <t>重要作業時、大興責任者又は工事長が立ち会っているか</t>
  </si>
  <si>
    <t>適切な履物を使用しているか</t>
  </si>
  <si>
    <t>工事長は適切な作業着を着用しているか</t>
  </si>
  <si>
    <t>他業社との混在作業現場では他業社責任者や顧客と
十分に連絡を取り合っているか</t>
  </si>
  <si>
    <t>ケーブルの入出力識別が不可能な箇所での作業において
ケーブル切断はクランプメータ等で確認されているか</t>
  </si>
  <si>
    <t>作業日報の記録はされているか</t>
  </si>
  <si>
    <t>大興責任者　氏名</t>
  </si>
  <si>
    <t>所属</t>
  </si>
  <si>
    <t>有</t>
  </si>
  <si>
    <t>無</t>
  </si>
  <si>
    <t>予定日</t>
  </si>
  <si>
    <t>改善、結果確認ともに問題ない</t>
  </si>
  <si>
    <t>結果確認　が不明、確認のため再度パトロールを実施します。</t>
  </si>
  <si>
    <t>無</t>
  </si>
  <si>
    <t>パトロール実施者は、重大な不具合および改善が時間を要すると判断した欠点がある場合</t>
  </si>
  <si>
    <t>「是正処置要求書」の発行にて通知をする。</t>
  </si>
  <si>
    <t>対象工事の緊急連絡体制表は掲示または閲覧可能か</t>
  </si>
  <si>
    <t>共通検査チェックシートの記録はされているか</t>
  </si>
  <si>
    <t>交換機</t>
  </si>
  <si>
    <t>試験チェックシートは作成されているか</t>
  </si>
  <si>
    <t>発着信試験／その他の機能試験は適切か</t>
  </si>
  <si>
    <t>停電／非常切替試験は適切か</t>
  </si>
  <si>
    <t>他社設備と接続の際、開通日／相互の確認方法／
作業分界点は決められているか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</si>
</sst>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lt;=999]000;000\-00"/>
    <numFmt numFmtId="186" formatCode="###"/>
    <numFmt numFmtId="187" formatCode="#,###"/>
    <numFmt numFmtId="188" formatCode="####"/>
    <numFmt numFmtId="189" formatCode="\A\N\-000#"/>
    <numFmt numFmtId="190" formatCode="m/d"/>
  </numFmts>
  <fonts count="2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u val="single"/>
      <sz val="11"/>
      <name val="ＭＳ Ｐゴシック"/>
      <family val="3"/>
    </font>
    <font>
      <b/>
      <u val="single"/>
      <sz val="18"/>
      <name val="ＭＳ Ｐゴシック"/>
      <family val="3"/>
    </font>
    <font>
      <sz val="10"/>
      <name val="ＭＳ Ｐゴシック"/>
      <family val="3"/>
    </font>
    <font>
      <b/>
      <sz val="18"/>
      <name val="ＭＳ Ｐゴシック"/>
      <family val="3"/>
    </font>
    <font>
      <sz val="10.5"/>
      <name val="ＭＳ Ｐゴシック"/>
      <family val="3"/>
    </font>
    <font>
      <b/>
      <sz val="14"/>
      <name val="ＭＳ Ｐゴシック"/>
      <family val="3"/>
    </font>
    <font>
      <sz val="9"/>
      <name val="ＭＳ Ｐゴシック"/>
      <family val="3"/>
    </font>
    <font>
      <b/>
      <sz val="6"/>
      <name val="ＭＳ Ｐゴシック"/>
      <family val="3"/>
    </font>
    <font>
      <b/>
      <sz val="8"/>
      <name val="ＭＳ Ｐゴシック"/>
      <family val="3"/>
    </font>
    <font>
      <sz val="8"/>
      <name val="ＭＳ Ｐゴシック"/>
      <family val="3"/>
    </font>
    <font>
      <sz val="6"/>
      <color indexed="10"/>
      <name val="ＭＳ Ｐゴシック"/>
      <family val="3"/>
    </font>
    <font>
      <b/>
      <sz val="20"/>
      <color indexed="10"/>
      <name val="ＭＳ Ｐゴシック"/>
      <family val="3"/>
    </font>
    <font>
      <sz val="11"/>
      <color indexed="8"/>
      <name val="ＭＳ Ｐゴシック"/>
      <family val="3"/>
    </font>
    <font>
      <b/>
      <sz val="11"/>
      <color indexed="10"/>
      <name val="ＭＳ Ｐゴシック"/>
      <family val="3"/>
    </font>
    <font>
      <sz val="9"/>
      <name val="MS UI Gothic"/>
      <family val="3"/>
    </font>
  </fonts>
  <fills count="4">
    <fill>
      <patternFill/>
    </fill>
    <fill>
      <patternFill patternType="gray125"/>
    </fill>
    <fill>
      <patternFill patternType="solid">
        <fgColor indexed="55"/>
        <bgColor indexed="64"/>
      </patternFill>
    </fill>
    <fill>
      <patternFill patternType="solid">
        <fgColor indexed="43"/>
        <bgColor indexed="64"/>
      </patternFill>
    </fill>
  </fills>
  <borders count="100">
    <border>
      <left/>
      <right/>
      <top/>
      <bottom/>
      <diagonal/>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thin"/>
      <bottom style="dashed"/>
    </border>
    <border>
      <left>
        <color indexed="63"/>
      </left>
      <right>
        <color indexed="63"/>
      </right>
      <top style="thin"/>
      <bottom style="dashed"/>
    </border>
    <border>
      <left style="medium"/>
      <right>
        <color indexed="63"/>
      </right>
      <top style="dashed"/>
      <bottom style="dashed"/>
    </border>
    <border>
      <left>
        <color indexed="63"/>
      </left>
      <right>
        <color indexed="63"/>
      </right>
      <top style="dashed"/>
      <bottom style="dashed"/>
    </border>
    <border>
      <left style="medium"/>
      <right>
        <color indexed="63"/>
      </right>
      <top style="dashed"/>
      <bottom style="thin"/>
    </border>
    <border>
      <left>
        <color indexed="63"/>
      </left>
      <right>
        <color indexed="63"/>
      </right>
      <top style="dashed"/>
      <bottom style="thin"/>
    </border>
    <border>
      <left style="medium"/>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style="hair"/>
    </border>
    <border>
      <left style="hair"/>
      <right style="hair"/>
      <top style="hair"/>
      <bottom style="thin"/>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hair"/>
      <bottom style="thin"/>
    </border>
    <border>
      <left style="hair"/>
      <right>
        <color indexed="63"/>
      </right>
      <top style="thin"/>
      <bottom style="hair"/>
    </border>
    <border>
      <left style="hair"/>
      <right style="hair"/>
      <top>
        <color indexed="63"/>
      </top>
      <bottom style="hair"/>
    </border>
    <border>
      <left style="hair"/>
      <right style="hair"/>
      <top>
        <color indexed="63"/>
      </top>
      <bottom>
        <color indexed="63"/>
      </bottom>
    </border>
    <border>
      <left style="hair"/>
      <right>
        <color indexed="63"/>
      </right>
      <top style="hair"/>
      <bottom style="hair"/>
    </border>
    <border>
      <left style="thin"/>
      <right>
        <color indexed="63"/>
      </right>
      <top>
        <color indexed="63"/>
      </top>
      <bottom style="thin"/>
    </border>
    <border>
      <left style="hair"/>
      <right style="thin"/>
      <top style="thin"/>
      <bottom style="hair"/>
    </border>
    <border>
      <left style="hair"/>
      <right style="thin"/>
      <top style="hair"/>
      <bottom style="thin"/>
    </border>
    <border>
      <left style="hair"/>
      <right style="thin"/>
      <top style="hair"/>
      <bottom>
        <color indexed="63"/>
      </bottom>
    </border>
    <border>
      <left style="hair"/>
      <right style="thin"/>
      <top style="hair"/>
      <bottom style="hair"/>
    </border>
    <border>
      <left style="hair"/>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DashDot"/>
    </border>
    <border>
      <left>
        <color indexed="63"/>
      </left>
      <right>
        <color indexed="63"/>
      </right>
      <top>
        <color indexed="63"/>
      </top>
      <bottom style="mediumDashDot"/>
    </border>
    <border>
      <left>
        <color indexed="63"/>
      </left>
      <right style="medium"/>
      <top>
        <color indexed="63"/>
      </top>
      <bottom style="mediumDashDot"/>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DashDot"/>
      <bottom>
        <color indexed="63"/>
      </bottom>
    </border>
    <border>
      <left>
        <color indexed="63"/>
      </left>
      <right>
        <color indexed="63"/>
      </right>
      <top style="mediumDashDot"/>
      <bottom>
        <color indexed="63"/>
      </bottom>
    </border>
    <border>
      <left>
        <color indexed="63"/>
      </left>
      <right>
        <color indexed="63"/>
      </right>
      <top style="mediumDashDot"/>
      <bottom style="thin"/>
    </border>
    <border>
      <left>
        <color indexed="63"/>
      </left>
      <right style="medium"/>
      <top style="mediumDashDot"/>
      <bottom>
        <color indexed="63"/>
      </bottom>
    </border>
    <border>
      <left style="medium"/>
      <right>
        <color indexed="63"/>
      </right>
      <top>
        <color indexed="63"/>
      </top>
      <bottom style="medium"/>
    </border>
    <border>
      <left>
        <color indexed="63"/>
      </left>
      <right style="medium"/>
      <top>
        <color indexed="63"/>
      </top>
      <bottom style="medium"/>
    </border>
    <border>
      <left style="hair"/>
      <right style="thin"/>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style="thin"/>
      <top style="medium"/>
      <bottom style="medium"/>
    </border>
    <border>
      <left>
        <color indexed="63"/>
      </left>
      <right style="thin"/>
      <top style="dashed"/>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dashed"/>
      <bottom style="dashed"/>
    </border>
    <border>
      <left>
        <color indexed="63"/>
      </left>
      <right style="medium"/>
      <top style="medium"/>
      <bottom style="medium"/>
    </border>
    <border>
      <left style="medium"/>
      <right>
        <color indexed="63"/>
      </right>
      <top style="medium"/>
      <bottom style="medium"/>
    </border>
    <border>
      <left style="thin"/>
      <right>
        <color indexed="63"/>
      </right>
      <top style="dashed"/>
      <bottom style="thin"/>
    </border>
    <border>
      <left>
        <color indexed="63"/>
      </left>
      <right style="thin"/>
      <top style="thin"/>
      <bottom style="dashed"/>
    </border>
    <border>
      <left style="thin"/>
      <right style="thin"/>
      <top style="thin"/>
      <bottom>
        <color indexed="63"/>
      </bottom>
    </border>
    <border>
      <left style="thin"/>
      <right style="thin"/>
      <top>
        <color indexed="63"/>
      </top>
      <bottom style="thin"/>
    </border>
    <border>
      <left style="hair"/>
      <right>
        <color indexed="63"/>
      </right>
      <top style="thin"/>
      <bottom>
        <color indexed="63"/>
      </bottom>
    </border>
    <border>
      <left style="hair"/>
      <right>
        <color indexed="63"/>
      </right>
      <top>
        <color indexed="63"/>
      </top>
      <bottom style="hair"/>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thin"/>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style="thin"/>
      <right style="thin"/>
      <top style="thin"/>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43">
    <xf numFmtId="0" fontId="0" fillId="0" borderId="0" xfId="0" applyAlignment="1">
      <alignment/>
    </xf>
    <xf numFmtId="1" fontId="0" fillId="2" borderId="1" xfId="0" applyNumberFormat="1" applyFill="1" applyBorder="1" applyAlignment="1" applyProtection="1">
      <alignment horizontal="right" vertical="center"/>
      <protection hidden="1"/>
    </xf>
    <xf numFmtId="38" fontId="0" fillId="2" borderId="1" xfId="0" applyNumberForma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 fillId="0" borderId="3" xfId="0" applyFont="1" applyFill="1" applyBorder="1" applyAlignment="1" applyProtection="1">
      <alignment horizontal="center" vertical="center"/>
      <protection hidden="1"/>
    </xf>
    <xf numFmtId="0" fontId="0" fillId="0" borderId="4" xfId="0" applyFill="1" applyBorder="1" applyAlignment="1" applyProtection="1">
      <alignment horizontal="right" vertical="center"/>
      <protection hidden="1"/>
    </xf>
    <xf numFmtId="0" fontId="0" fillId="3" borderId="1" xfId="0" applyFill="1" applyBorder="1" applyAlignment="1" applyProtection="1">
      <alignment vertical="center"/>
      <protection locked="0"/>
    </xf>
    <xf numFmtId="0" fontId="0" fillId="3" borderId="5" xfId="0" applyFill="1" applyBorder="1" applyAlignment="1" applyProtection="1">
      <alignment vertical="center"/>
      <protection locked="0"/>
    </xf>
    <xf numFmtId="0" fontId="0" fillId="3" borderId="1" xfId="0" applyFill="1" applyBorder="1" applyAlignment="1" applyProtection="1" quotePrefix="1">
      <alignment horizontal="right" vertical="center"/>
      <protection locked="0"/>
    </xf>
    <xf numFmtId="0" fontId="0" fillId="3" borderId="1" xfId="0" applyFill="1" applyBorder="1" applyAlignment="1" applyProtection="1">
      <alignment horizontal="right" vertical="center"/>
      <protection locked="0"/>
    </xf>
    <xf numFmtId="0" fontId="0" fillId="3" borderId="6" xfId="0" applyFill="1" applyBorder="1" applyAlignment="1" applyProtection="1">
      <alignment vertical="center"/>
      <protection locked="0"/>
    </xf>
    <xf numFmtId="0" fontId="0" fillId="0" borderId="1" xfId="0" applyFill="1" applyBorder="1" applyAlignment="1" applyProtection="1">
      <alignment horizontal="center" vertical="center"/>
      <protection/>
    </xf>
    <xf numFmtId="0" fontId="0" fillId="0" borderId="1" xfId="0" applyBorder="1" applyAlignment="1" applyProtection="1">
      <alignment vertical="center"/>
      <protection/>
    </xf>
    <xf numFmtId="0" fontId="0" fillId="0" borderId="6" xfId="0" applyFill="1" applyBorder="1" applyAlignment="1" applyProtection="1">
      <alignment vertical="center"/>
      <protection/>
    </xf>
    <xf numFmtId="0" fontId="0" fillId="0" borderId="0" xfId="0" applyFill="1" applyAlignment="1" applyProtection="1">
      <alignment vertical="center"/>
      <protection/>
    </xf>
    <xf numFmtId="0" fontId="0" fillId="0" borderId="7" xfId="0" applyFill="1" applyBorder="1" applyAlignment="1" applyProtection="1">
      <alignment horizontal="left" vertical="center"/>
      <protection/>
    </xf>
    <xf numFmtId="0" fontId="0" fillId="0" borderId="8" xfId="0" applyFill="1" applyBorder="1" applyAlignment="1" applyProtection="1">
      <alignment vertical="center"/>
      <protection/>
    </xf>
    <xf numFmtId="0" fontId="0" fillId="0" borderId="9"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 xfId="0" applyFill="1" applyBorder="1" applyAlignment="1" applyProtection="1">
      <alignment vertical="center"/>
      <protection/>
    </xf>
    <xf numFmtId="0" fontId="0" fillId="3" borderId="1"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5"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 xfId="0" applyFill="1" applyBorder="1" applyAlignment="1" applyProtection="1">
      <alignment vertical="center"/>
      <protection/>
    </xf>
    <xf numFmtId="0" fontId="0" fillId="2" borderId="14"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3" xfId="0" applyFill="1" applyBorder="1" applyAlignment="1" applyProtection="1">
      <alignment horizontal="left" vertical="center"/>
      <protection/>
    </xf>
    <xf numFmtId="0" fontId="0" fillId="0" borderId="1" xfId="0" applyFill="1" applyBorder="1" applyAlignment="1" applyProtection="1">
      <alignment horizontal="left" vertical="center"/>
      <protection/>
    </xf>
    <xf numFmtId="0" fontId="0" fillId="0" borderId="5" xfId="0" applyFill="1" applyBorder="1" applyAlignment="1" applyProtection="1">
      <alignment horizontal="left" vertical="center"/>
      <protection/>
    </xf>
    <xf numFmtId="0" fontId="0" fillId="0" borderId="3" xfId="0" applyFill="1" applyBorder="1" applyAlignment="1" applyProtection="1">
      <alignment horizontal="left" vertical="center"/>
      <protection/>
    </xf>
    <xf numFmtId="0" fontId="0" fillId="2" borderId="13" xfId="0" applyFill="1" applyBorder="1" applyAlignment="1" applyProtection="1">
      <alignment horizontal="left" vertical="center" shrinkToFit="1"/>
      <protection/>
    </xf>
    <xf numFmtId="0" fontId="0" fillId="2" borderId="1" xfId="0" applyFill="1" applyBorder="1" applyAlignment="1" applyProtection="1">
      <alignment horizontal="left" vertical="center" shrinkToFit="1"/>
      <protection/>
    </xf>
    <xf numFmtId="0" fontId="0" fillId="2" borderId="1" xfId="0" applyFill="1" applyBorder="1" applyAlignment="1" applyProtection="1">
      <alignment horizontal="center" vertical="center" shrinkToFit="1"/>
      <protection/>
    </xf>
    <xf numFmtId="1" fontId="0" fillId="2" borderId="1" xfId="0" applyNumberFormat="1" applyFill="1" applyBorder="1" applyAlignment="1" applyProtection="1">
      <alignment vertical="center"/>
      <protection/>
    </xf>
    <xf numFmtId="1" fontId="0" fillId="2" borderId="14" xfId="0" applyNumberFormat="1" applyFill="1" applyBorder="1" applyAlignment="1" applyProtection="1">
      <alignment vertical="center"/>
      <protection/>
    </xf>
    <xf numFmtId="38" fontId="0" fillId="0" borderId="16" xfId="0" applyNumberFormat="1" applyFill="1" applyBorder="1" applyAlignment="1" applyProtection="1">
      <alignment horizontal="center" vertical="center"/>
      <protection/>
    </xf>
    <xf numFmtId="38" fontId="0" fillId="0" borderId="0" xfId="0" applyNumberFormat="1" applyFill="1" applyBorder="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0" fillId="0" borderId="1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protection/>
    </xf>
    <xf numFmtId="0" fontId="0" fillId="0" borderId="22"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23" xfId="0" applyFill="1" applyBorder="1" applyAlignment="1" applyProtection="1">
      <alignment vertical="center"/>
      <protection/>
    </xf>
    <xf numFmtId="0" fontId="0" fillId="0" borderId="24" xfId="0" applyFill="1" applyBorder="1" applyAlignment="1" applyProtection="1">
      <alignment vertical="center"/>
      <protection/>
    </xf>
    <xf numFmtId="0" fontId="0" fillId="0" borderId="25" xfId="0"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0" fillId="3" borderId="0" xfId="0" applyFill="1" applyBorder="1" applyAlignment="1" applyProtection="1">
      <alignment vertical="center"/>
      <protection locked="0"/>
    </xf>
    <xf numFmtId="0" fontId="1" fillId="0" borderId="0" xfId="0" applyFont="1" applyFill="1" applyAlignment="1" applyProtection="1">
      <alignment vertical="center"/>
      <protection/>
    </xf>
    <xf numFmtId="0" fontId="17"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 fillId="0" borderId="0" xfId="0" applyFont="1" applyFill="1" applyAlignment="1" applyProtection="1">
      <alignment vertical="center" wrapText="1"/>
      <protection/>
    </xf>
    <xf numFmtId="0" fontId="1" fillId="0" borderId="0" xfId="0" applyFont="1" applyFill="1" applyAlignment="1" applyProtection="1">
      <alignment horizontal="center" vertical="center"/>
      <protection/>
    </xf>
    <xf numFmtId="0" fontId="13" fillId="0" borderId="0" xfId="0" applyFont="1" applyFill="1" applyAlignment="1" applyProtection="1">
      <alignment horizontal="center" vertical="center"/>
      <protection/>
    </xf>
    <xf numFmtId="0" fontId="14" fillId="0" borderId="26" xfId="0" applyFont="1" applyFill="1" applyBorder="1" applyAlignment="1" applyProtection="1">
      <alignment horizontal="center" vertical="center" shrinkToFit="1"/>
      <protection/>
    </xf>
    <xf numFmtId="0" fontId="1" fillId="0" borderId="0" xfId="0" applyFont="1" applyFill="1" applyAlignment="1" applyProtection="1">
      <alignment horizontal="right" vertical="center" wrapText="1"/>
      <protection/>
    </xf>
    <xf numFmtId="0" fontId="13" fillId="0" borderId="0" xfId="0" applyFont="1" applyFill="1" applyBorder="1" applyAlignment="1" applyProtection="1">
      <alignment vertical="center"/>
      <protection/>
    </xf>
    <xf numFmtId="0" fontId="14" fillId="0" borderId="27" xfId="0" applyFont="1" applyFill="1" applyBorder="1" applyAlignment="1" applyProtection="1">
      <alignment horizontal="center" vertical="center" shrinkToFit="1"/>
      <protection/>
    </xf>
    <xf numFmtId="0" fontId="14" fillId="0" borderId="28" xfId="0" applyFont="1" applyFill="1" applyBorder="1" applyAlignment="1" applyProtection="1">
      <alignment horizontal="center" vertical="center" shrinkToFit="1"/>
      <protection/>
    </xf>
    <xf numFmtId="0" fontId="13" fillId="0" borderId="2"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shrinkToFit="1"/>
      <protection/>
    </xf>
    <xf numFmtId="0" fontId="14" fillId="0" borderId="30" xfId="0" applyFont="1" applyFill="1" applyBorder="1" applyAlignment="1" applyProtection="1">
      <alignment horizontal="center" vertical="center" shrinkToFit="1"/>
      <protection/>
    </xf>
    <xf numFmtId="0" fontId="14" fillId="0" borderId="31"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shrinkToFit="1"/>
      <protection/>
    </xf>
    <xf numFmtId="0" fontId="14" fillId="0" borderId="32" xfId="0" applyFont="1" applyFill="1" applyBorder="1" applyAlignment="1" applyProtection="1">
      <alignment horizontal="center" vertical="center" shrinkToFit="1"/>
      <protection/>
    </xf>
    <xf numFmtId="0" fontId="13" fillId="0" borderId="3" xfId="0" applyFont="1" applyFill="1" applyBorder="1" applyAlignment="1" applyProtection="1">
      <alignment horizontal="center" vertical="center"/>
      <protection/>
    </xf>
    <xf numFmtId="0" fontId="13" fillId="0" borderId="6" xfId="0" applyFont="1" applyFill="1" applyBorder="1" applyAlignment="1" applyProtection="1">
      <alignment vertical="center"/>
      <protection/>
    </xf>
    <xf numFmtId="0" fontId="15" fillId="0" borderId="33" xfId="0" applyFont="1" applyFill="1" applyBorder="1" applyAlignment="1" applyProtection="1">
      <alignment horizontal="center" vertical="center" shrinkToFit="1"/>
      <protection/>
    </xf>
    <xf numFmtId="0" fontId="15" fillId="0" borderId="33" xfId="0" applyFont="1" applyFill="1" applyBorder="1" applyAlignment="1" applyProtection="1">
      <alignment vertical="center" wrapText="1"/>
      <protection/>
    </xf>
    <xf numFmtId="0" fontId="15" fillId="0" borderId="27" xfId="0" applyFont="1" applyFill="1" applyBorder="1" applyAlignment="1" applyProtection="1">
      <alignment horizontal="center" vertical="center" shrinkToFit="1"/>
      <protection/>
    </xf>
    <xf numFmtId="0" fontId="15" fillId="0" borderId="27" xfId="0" applyFont="1" applyFill="1" applyBorder="1" applyAlignment="1" applyProtection="1">
      <alignment vertical="center" wrapText="1"/>
      <protection/>
    </xf>
    <xf numFmtId="0" fontId="1" fillId="0" borderId="0" xfId="0" applyFont="1" applyFill="1" applyBorder="1" applyAlignment="1" applyProtection="1">
      <alignment vertical="center"/>
      <protection/>
    </xf>
    <xf numFmtId="0" fontId="1" fillId="0" borderId="3"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shrinkToFit="1"/>
      <protection/>
    </xf>
    <xf numFmtId="0" fontId="15" fillId="0" borderId="35" xfId="0" applyFont="1" applyFill="1" applyBorder="1" applyAlignment="1" applyProtection="1">
      <alignment horizontal="center" vertical="center" shrinkToFit="1"/>
      <protection/>
    </xf>
    <xf numFmtId="0" fontId="15" fillId="0" borderId="35" xfId="0" applyFont="1" applyFill="1" applyBorder="1" applyAlignment="1" applyProtection="1">
      <alignment vertical="center" wrapText="1"/>
      <protection/>
    </xf>
    <xf numFmtId="0" fontId="15" fillId="0" borderId="36" xfId="0" applyFont="1" applyFill="1" applyBorder="1" applyAlignment="1" applyProtection="1">
      <alignment horizontal="center" vertical="center" shrinkToFit="1"/>
      <protection/>
    </xf>
    <xf numFmtId="0" fontId="15" fillId="0" borderId="36" xfId="0" applyFont="1" applyFill="1" applyBorder="1" applyAlignment="1" applyProtection="1">
      <alignment vertical="center" wrapText="1"/>
      <protection/>
    </xf>
    <xf numFmtId="0" fontId="15" fillId="0" borderId="37" xfId="0" applyFont="1" applyFill="1" applyBorder="1" applyAlignment="1" applyProtection="1">
      <alignment horizontal="center" vertical="center"/>
      <protection/>
    </xf>
    <xf numFmtId="0" fontId="15" fillId="0" borderId="37" xfId="0" applyFont="1" applyFill="1" applyBorder="1" applyAlignment="1" applyProtection="1">
      <alignment vertical="center" wrapText="1"/>
      <protection/>
    </xf>
    <xf numFmtId="0" fontId="15" fillId="0" borderId="34" xfId="0" applyFont="1" applyFill="1" applyBorder="1" applyAlignment="1" applyProtection="1">
      <alignment horizontal="center" vertical="center"/>
      <protection/>
    </xf>
    <xf numFmtId="0" fontId="15" fillId="0" borderId="38" xfId="0" applyFont="1" applyFill="1" applyBorder="1" applyAlignment="1" applyProtection="1">
      <alignment vertical="center" wrapText="1"/>
      <protection/>
    </xf>
    <xf numFmtId="0" fontId="15" fillId="0" borderId="33" xfId="0" applyFont="1" applyFill="1" applyBorder="1" applyAlignment="1" applyProtection="1">
      <alignment horizontal="center" vertical="center"/>
      <protection/>
    </xf>
    <xf numFmtId="0" fontId="15" fillId="0" borderId="33" xfId="0" applyFont="1" applyFill="1" applyBorder="1" applyAlignment="1" applyProtection="1">
      <alignment vertical="center"/>
      <protection/>
    </xf>
    <xf numFmtId="0" fontId="15" fillId="0" borderId="37" xfId="0" applyFont="1" applyFill="1" applyBorder="1" applyAlignment="1" applyProtection="1">
      <alignment horizontal="center" vertical="center" shrinkToFit="1"/>
      <protection/>
    </xf>
    <xf numFmtId="0" fontId="15" fillId="0" borderId="34" xfId="0" applyFont="1" applyFill="1" applyBorder="1" applyAlignment="1" applyProtection="1">
      <alignment vertical="center" wrapText="1"/>
      <protection/>
    </xf>
    <xf numFmtId="0" fontId="15" fillId="0" borderId="39"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shrinkToFit="1"/>
      <protection/>
    </xf>
    <xf numFmtId="0" fontId="15" fillId="0" borderId="41" xfId="0" applyFont="1" applyFill="1" applyBorder="1" applyAlignment="1" applyProtection="1">
      <alignment vertical="center" wrapText="1"/>
      <protection/>
    </xf>
    <xf numFmtId="0" fontId="15" fillId="0" borderId="40" xfId="0" applyFont="1" applyFill="1" applyBorder="1" applyAlignment="1" applyProtection="1">
      <alignment vertical="center" wrapText="1"/>
      <protection/>
    </xf>
    <xf numFmtId="0" fontId="15" fillId="0" borderId="0" xfId="0" applyFont="1" applyFill="1" applyBorder="1" applyAlignment="1" applyProtection="1">
      <alignment horizontal="center" vertical="center"/>
      <protection/>
    </xf>
    <xf numFmtId="0" fontId="15" fillId="0" borderId="42" xfId="0" applyFont="1" applyFill="1" applyBorder="1" applyAlignment="1" applyProtection="1">
      <alignment horizontal="center" vertical="center"/>
      <protection/>
    </xf>
    <xf numFmtId="0" fontId="15" fillId="0" borderId="4" xfId="0" applyFont="1" applyFill="1" applyBorder="1" applyAlignment="1" applyProtection="1">
      <alignment horizontal="center" vertical="center"/>
      <protection/>
    </xf>
    <xf numFmtId="0" fontId="15" fillId="0" borderId="35" xfId="0" applyFont="1" applyFill="1" applyBorder="1" applyAlignment="1" applyProtection="1">
      <alignment horizontal="justify" vertical="center" wrapText="1"/>
      <protection/>
    </xf>
    <xf numFmtId="0" fontId="15" fillId="0" borderId="38"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4" fillId="0" borderId="0" xfId="0" applyFont="1" applyFill="1" applyAlignment="1" applyProtection="1">
      <alignment vertical="center"/>
      <protection/>
    </xf>
    <xf numFmtId="0" fontId="15" fillId="0" borderId="0" xfId="0" applyFont="1" applyFill="1" applyAlignment="1" applyProtection="1">
      <alignment horizontal="center" vertical="center"/>
      <protection/>
    </xf>
    <xf numFmtId="0" fontId="15" fillId="0" borderId="0" xfId="0" applyFont="1" applyFill="1" applyAlignment="1" applyProtection="1">
      <alignment vertical="center" wrapText="1"/>
      <protection/>
    </xf>
    <xf numFmtId="0" fontId="15" fillId="0" borderId="35" xfId="0" applyFont="1" applyFill="1" applyBorder="1" applyAlignment="1" applyProtection="1">
      <alignment horizontal="center" vertical="center"/>
      <protection/>
    </xf>
    <xf numFmtId="0" fontId="15" fillId="0" borderId="42" xfId="0" applyFont="1" applyFill="1" applyBorder="1" applyAlignment="1" applyProtection="1">
      <alignment vertical="center" wrapText="1"/>
      <protection/>
    </xf>
    <xf numFmtId="0" fontId="1" fillId="0" borderId="26" xfId="0" applyFont="1" applyFill="1" applyBorder="1" applyAlignment="1" applyProtection="1">
      <alignment horizontal="center" vertical="center"/>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vertical="center" wrapText="1"/>
      <protection/>
    </xf>
    <xf numFmtId="0" fontId="1" fillId="0" borderId="43" xfId="0" applyFont="1" applyFill="1" applyBorder="1" applyAlignment="1" applyProtection="1">
      <alignment horizontal="center" vertical="center"/>
      <protection/>
    </xf>
    <xf numFmtId="0" fontId="15" fillId="3" borderId="44" xfId="0" applyFont="1" applyFill="1" applyBorder="1" applyAlignment="1" applyProtection="1">
      <alignment horizontal="center" vertical="center"/>
      <protection locked="0"/>
    </xf>
    <xf numFmtId="0" fontId="15" fillId="3" borderId="45" xfId="0" applyFont="1" applyFill="1" applyBorder="1" applyAlignment="1" applyProtection="1">
      <alignment horizontal="center" vertical="center"/>
      <protection locked="0"/>
    </xf>
    <xf numFmtId="0" fontId="15" fillId="3" borderId="46" xfId="0" applyFont="1" applyFill="1" applyBorder="1" applyAlignment="1" applyProtection="1">
      <alignment horizontal="center" vertical="center"/>
      <protection locked="0"/>
    </xf>
    <xf numFmtId="0" fontId="15" fillId="3" borderId="47" xfId="0" applyFont="1" applyFill="1" applyBorder="1" applyAlignment="1" applyProtection="1">
      <alignment horizontal="center" vertical="center"/>
      <protection locked="0"/>
    </xf>
    <xf numFmtId="0" fontId="15" fillId="3" borderId="48" xfId="0" applyFont="1" applyFill="1" applyBorder="1" applyAlignment="1" applyProtection="1">
      <alignment horizontal="center" vertical="center"/>
      <protection locked="0"/>
    </xf>
    <xf numFmtId="0" fontId="15" fillId="3" borderId="28" xfId="0" applyFont="1" applyFill="1" applyBorder="1" applyAlignment="1" applyProtection="1">
      <alignment horizontal="center" vertical="center"/>
      <protection locked="0"/>
    </xf>
    <xf numFmtId="0" fontId="15" fillId="3" borderId="34" xfId="0" applyFont="1" applyFill="1" applyBorder="1" applyAlignment="1" applyProtection="1">
      <alignment vertical="center" wrapText="1"/>
      <protection locked="0"/>
    </xf>
    <xf numFmtId="0" fontId="15" fillId="3" borderId="36" xfId="0" applyFont="1" applyFill="1" applyBorder="1" applyAlignment="1" applyProtection="1">
      <alignment vertical="center" wrapText="1"/>
      <protection locked="0"/>
    </xf>
    <xf numFmtId="0" fontId="0" fillId="0" borderId="0" xfId="0"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0" fillId="0" borderId="7" xfId="0" applyBorder="1" applyAlignment="1" applyProtection="1">
      <alignment vertical="center"/>
      <protection/>
    </xf>
    <xf numFmtId="0" fontId="0" fillId="0" borderId="16" xfId="0" applyBorder="1" applyAlignment="1" applyProtection="1">
      <alignment vertical="center"/>
      <protection/>
    </xf>
    <xf numFmtId="0" fontId="0" fillId="0" borderId="0" xfId="0" applyBorder="1" applyAlignment="1" applyProtection="1">
      <alignment vertical="center"/>
      <protection/>
    </xf>
    <xf numFmtId="0" fontId="0" fillId="0" borderId="6" xfId="0" applyBorder="1" applyAlignment="1" applyProtection="1">
      <alignment vertical="center"/>
      <protection/>
    </xf>
    <xf numFmtId="0" fontId="0" fillId="0" borderId="15" xfId="0" applyBorder="1" applyAlignment="1" applyProtection="1">
      <alignment vertical="center"/>
      <protection/>
    </xf>
    <xf numFmtId="0" fontId="8" fillId="0" borderId="6"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0" fillId="0" borderId="13" xfId="0" applyBorder="1" applyAlignment="1" applyProtection="1">
      <alignment vertical="center"/>
      <protection/>
    </xf>
    <xf numFmtId="0" fontId="0" fillId="0" borderId="5" xfId="0" applyBorder="1" applyAlignment="1" applyProtection="1">
      <alignment vertical="center"/>
      <protection/>
    </xf>
    <xf numFmtId="0" fontId="0" fillId="0" borderId="6" xfId="0" applyBorder="1" applyAlignment="1" applyProtection="1">
      <alignment horizontal="center" vertical="center"/>
      <protection/>
    </xf>
    <xf numFmtId="0" fontId="0" fillId="0" borderId="26" xfId="0" applyBorder="1" applyAlignment="1" applyProtection="1">
      <alignment vertical="center"/>
      <protection/>
    </xf>
    <xf numFmtId="0" fontId="0" fillId="0" borderId="4" xfId="0" applyBorder="1" applyAlignment="1" applyProtection="1">
      <alignment vertical="center"/>
      <protection/>
    </xf>
    <xf numFmtId="0" fontId="0" fillId="0" borderId="51" xfId="0" applyBorder="1" applyAlignment="1" applyProtection="1">
      <alignment vertical="center"/>
      <protection/>
    </xf>
    <xf numFmtId="0" fontId="0" fillId="0" borderId="1" xfId="0" applyBorder="1" applyAlignment="1" applyProtection="1">
      <alignment horizontal="right" vertical="center"/>
      <protection/>
    </xf>
    <xf numFmtId="0" fontId="0" fillId="0" borderId="2" xfId="0" applyBorder="1" applyAlignment="1" applyProtection="1">
      <alignment vertical="center"/>
      <protection/>
    </xf>
    <xf numFmtId="0" fontId="0" fillId="0" borderId="52" xfId="0" applyBorder="1" applyAlignment="1" applyProtection="1">
      <alignment vertical="center"/>
      <protection/>
    </xf>
    <xf numFmtId="0" fontId="0" fillId="0" borderId="43" xfId="0" applyBorder="1" applyAlignment="1" applyProtection="1">
      <alignment vertical="center"/>
      <protection/>
    </xf>
    <xf numFmtId="0" fontId="0" fillId="0" borderId="53" xfId="0" applyBorder="1" applyAlignment="1" applyProtection="1">
      <alignment vertical="center"/>
      <protection/>
    </xf>
    <xf numFmtId="0" fontId="0" fillId="0" borderId="54" xfId="0" applyBorder="1" applyAlignment="1" applyProtection="1">
      <alignment vertical="center"/>
      <protection/>
    </xf>
    <xf numFmtId="0" fontId="0" fillId="0" borderId="55" xfId="0" applyBorder="1" applyAlignment="1" applyProtection="1">
      <alignment vertical="center"/>
      <protection/>
    </xf>
    <xf numFmtId="0" fontId="0" fillId="0" borderId="56" xfId="0" applyBorder="1" applyAlignment="1" applyProtection="1">
      <alignment vertical="center"/>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0" borderId="58" xfId="0" applyBorder="1" applyAlignment="1" applyProtection="1">
      <alignment horizontal="right" vertical="center"/>
      <protection/>
    </xf>
    <xf numFmtId="0" fontId="0" fillId="0" borderId="59" xfId="0" applyBorder="1" applyAlignment="1" applyProtection="1">
      <alignment vertical="center"/>
      <protection/>
    </xf>
    <xf numFmtId="0" fontId="0" fillId="0" borderId="0" xfId="0" applyBorder="1" applyAlignment="1" applyProtection="1">
      <alignment horizontal="center"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63" xfId="0" applyBorder="1" applyAlignment="1" applyProtection="1">
      <alignment vertical="center"/>
      <protection/>
    </xf>
    <xf numFmtId="0" fontId="0" fillId="0" borderId="0" xfId="0" applyBorder="1" applyAlignment="1" applyProtection="1">
      <alignment horizontal="right" vertical="center"/>
      <protection/>
    </xf>
    <xf numFmtId="0" fontId="0" fillId="0" borderId="6" xfId="0" applyBorder="1" applyAlignment="1" applyProtection="1">
      <alignment horizontal="right" vertical="center"/>
      <protection/>
    </xf>
    <xf numFmtId="0" fontId="0" fillId="0" borderId="64" xfId="0" applyBorder="1" applyAlignment="1" applyProtection="1">
      <alignment vertical="center"/>
      <protection/>
    </xf>
    <xf numFmtId="0" fontId="0" fillId="0" borderId="8" xfId="0" applyBorder="1" applyAlignment="1" applyProtection="1">
      <alignment vertical="center"/>
      <protection/>
    </xf>
    <xf numFmtId="0" fontId="0" fillId="0" borderId="65" xfId="0" applyBorder="1" applyAlignment="1" applyProtection="1">
      <alignment vertical="center"/>
      <protection/>
    </xf>
    <xf numFmtId="0" fontId="0" fillId="3" borderId="2" xfId="0" applyFill="1" applyBorder="1" applyAlignment="1" applyProtection="1">
      <alignment vertical="center"/>
      <protection locked="0"/>
    </xf>
    <xf numFmtId="0" fontId="0" fillId="0" borderId="6" xfId="0"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8" fillId="0" borderId="0" xfId="0" applyFont="1" applyFill="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0" fillId="0" borderId="4" xfId="0" applyFill="1" applyBorder="1" applyAlignment="1" applyProtection="1">
      <alignment vertical="center"/>
      <protection/>
    </xf>
    <xf numFmtId="0" fontId="8" fillId="0" borderId="6"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0" fillId="0" borderId="52" xfId="0" applyFill="1" applyBorder="1" applyAlignment="1" applyProtection="1">
      <alignment vertical="center"/>
      <protection/>
    </xf>
    <xf numFmtId="0" fontId="0" fillId="0" borderId="2" xfId="0" applyFill="1" applyBorder="1" applyAlignment="1" applyProtection="1">
      <alignment vertical="center"/>
      <protection/>
    </xf>
    <xf numFmtId="0" fontId="7" fillId="0" borderId="0" xfId="0" applyFont="1" applyFill="1" applyAlignment="1" applyProtection="1">
      <alignment horizontal="center" vertical="center"/>
      <protection/>
    </xf>
    <xf numFmtId="0" fontId="9" fillId="0" borderId="0" xfId="0" applyFont="1" applyFill="1" applyAlignment="1" applyProtection="1">
      <alignment horizontal="righ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horizontal="right" vertical="center"/>
      <protection/>
    </xf>
    <xf numFmtId="0" fontId="0" fillId="0" borderId="26" xfId="0" applyFill="1" applyBorder="1" applyAlignment="1" applyProtection="1">
      <alignment vertical="center"/>
      <protection/>
    </xf>
    <xf numFmtId="0" fontId="19" fillId="0" borderId="4" xfId="0" applyFont="1" applyFill="1" applyBorder="1" applyAlignment="1" applyProtection="1">
      <alignment vertical="center"/>
      <protection/>
    </xf>
    <xf numFmtId="0" fontId="0" fillId="0" borderId="51" xfId="0" applyFill="1" applyBorder="1" applyAlignment="1" applyProtection="1">
      <alignment vertical="center"/>
      <protection/>
    </xf>
    <xf numFmtId="49" fontId="0" fillId="0" borderId="0" xfId="0" applyNumberFormat="1" applyFill="1" applyAlignment="1" applyProtection="1">
      <alignment horizontal="right" vertical="center"/>
      <protection/>
    </xf>
    <xf numFmtId="1" fontId="18" fillId="2" borderId="1" xfId="0" applyNumberFormat="1" applyFont="1" applyFill="1" applyBorder="1" applyAlignment="1" applyProtection="1">
      <alignment horizontal="right" vertical="center"/>
      <protection hidden="1"/>
    </xf>
    <xf numFmtId="38" fontId="18" fillId="2" borderId="1" xfId="0" applyNumberFormat="1" applyFont="1" applyFill="1" applyBorder="1" applyAlignment="1" applyProtection="1">
      <alignment horizontal="center" vertical="center"/>
      <protection hidden="1"/>
    </xf>
    <xf numFmtId="1" fontId="18" fillId="2" borderId="1" xfId="0" applyNumberFormat="1" applyFont="1" applyFill="1" applyBorder="1" applyAlignment="1" applyProtection="1">
      <alignment vertical="center"/>
      <protection/>
    </xf>
    <xf numFmtId="0" fontId="18" fillId="2" borderId="1" xfId="0" applyFont="1" applyFill="1" applyBorder="1" applyAlignment="1" applyProtection="1">
      <alignment horizontal="left" vertical="center" shrinkToFit="1"/>
      <protection/>
    </xf>
    <xf numFmtId="0" fontId="18" fillId="2" borderId="1" xfId="0" applyFont="1" applyFill="1" applyBorder="1" applyAlignment="1" applyProtection="1">
      <alignment horizontal="left" vertical="center"/>
      <protection/>
    </xf>
    <xf numFmtId="0" fontId="18" fillId="2" borderId="5" xfId="0" applyFont="1" applyFill="1" applyBorder="1" applyAlignment="1" applyProtection="1">
      <alignment horizontal="left" vertical="center" shrinkToFit="1"/>
      <protection/>
    </xf>
    <xf numFmtId="0" fontId="15" fillId="0" borderId="0" xfId="0" applyFont="1" applyFill="1" applyAlignment="1" applyProtection="1">
      <alignment vertical="center"/>
      <protection/>
    </xf>
    <xf numFmtId="0" fontId="15" fillId="0" borderId="41" xfId="0" applyFont="1" applyFill="1" applyBorder="1" applyAlignment="1" applyProtection="1">
      <alignment horizontal="center" vertical="center" shrinkToFit="1"/>
      <protection/>
    </xf>
    <xf numFmtId="0" fontId="15" fillId="3" borderId="66" xfId="0" applyFont="1" applyFill="1" applyBorder="1" applyAlignment="1" applyProtection="1">
      <alignment horizontal="center" vertical="center"/>
      <protection locked="0"/>
    </xf>
    <xf numFmtId="0" fontId="1" fillId="3" borderId="44" xfId="0" applyFont="1" applyFill="1" applyBorder="1" applyAlignment="1" applyProtection="1">
      <alignment horizontal="center" vertical="center"/>
      <protection locked="0"/>
    </xf>
    <xf numFmtId="49" fontId="0" fillId="3" borderId="1" xfId="0" applyNumberFormat="1" applyFill="1" applyBorder="1" applyAlignment="1" applyProtection="1">
      <alignment horizontal="right" vertical="center"/>
      <protection locked="0"/>
    </xf>
    <xf numFmtId="0" fontId="0" fillId="3" borderId="17" xfId="0" applyFill="1" applyBorder="1" applyAlignment="1" applyProtection="1">
      <alignment vertical="center" shrinkToFit="1"/>
      <protection locked="0"/>
    </xf>
    <xf numFmtId="0" fontId="0" fillId="3" borderId="11" xfId="0" applyFill="1" applyBorder="1" applyAlignment="1" applyProtection="1">
      <alignment vertical="center" shrinkToFit="1"/>
      <protection locked="0"/>
    </xf>
    <xf numFmtId="0" fontId="0" fillId="3" borderId="12" xfId="0" applyFill="1" applyBorder="1" applyAlignment="1" applyProtection="1">
      <alignment vertical="center" shrinkToFit="1"/>
      <protection locked="0"/>
    </xf>
    <xf numFmtId="0" fontId="10" fillId="0" borderId="0" xfId="0" applyFont="1" applyAlignment="1" applyProtection="1">
      <alignment horizontal="left" vertical="center"/>
      <protection/>
    </xf>
    <xf numFmtId="0" fontId="0" fillId="0" borderId="0" xfId="0" applyFont="1" applyFill="1" applyAlignment="1" applyProtection="1">
      <alignment vertical="center"/>
      <protection/>
    </xf>
    <xf numFmtId="0" fontId="10" fillId="0" borderId="0" xfId="0" applyFont="1" applyBorder="1" applyAlignment="1" applyProtection="1">
      <alignment vertical="center"/>
      <protection/>
    </xf>
    <xf numFmtId="0" fontId="0" fillId="0" borderId="52" xfId="0" applyFill="1" applyBorder="1" applyAlignment="1" applyProtection="1">
      <alignment vertical="center" shrinkToFit="1"/>
      <protection/>
    </xf>
    <xf numFmtId="0" fontId="0" fillId="0" borderId="67" xfId="0" applyFill="1" applyBorder="1" applyAlignment="1" applyProtection="1">
      <alignment vertical="center" shrinkToFit="1"/>
      <protection/>
    </xf>
    <xf numFmtId="0" fontId="0" fillId="0" borderId="6" xfId="0" applyFill="1" applyBorder="1" applyAlignment="1" applyProtection="1">
      <alignment vertical="center" shrinkToFit="1"/>
      <protection/>
    </xf>
    <xf numFmtId="0" fontId="0" fillId="0" borderId="53" xfId="0" applyFill="1" applyBorder="1" applyAlignment="1" applyProtection="1">
      <alignment vertical="center" shrinkToFit="1"/>
      <protection/>
    </xf>
    <xf numFmtId="0" fontId="0" fillId="3" borderId="1" xfId="0" applyFill="1" applyBorder="1" applyAlignment="1" applyProtection="1">
      <alignment horizontal="center" vertical="center"/>
      <protection locked="0"/>
    </xf>
    <xf numFmtId="0" fontId="0" fillId="0" borderId="16" xfId="0"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0" fillId="0" borderId="12" xfId="0" applyFill="1" applyBorder="1" applyAlignment="1" applyProtection="1">
      <alignment vertical="center"/>
      <protection/>
    </xf>
    <xf numFmtId="0" fontId="0" fillId="0" borderId="68" xfId="0" applyFont="1" applyFill="1" applyBorder="1" applyAlignment="1" applyProtection="1">
      <alignment vertical="center"/>
      <protection/>
    </xf>
    <xf numFmtId="0" fontId="0" fillId="0" borderId="1" xfId="0" applyFont="1" applyFill="1" applyBorder="1" applyAlignment="1" applyProtection="1">
      <alignment vertical="center"/>
      <protection/>
    </xf>
    <xf numFmtId="0" fontId="0" fillId="0" borderId="5" xfId="0" applyFont="1" applyFill="1" applyBorder="1" applyAlignment="1" applyProtection="1">
      <alignment vertical="center"/>
      <protection/>
    </xf>
    <xf numFmtId="0" fontId="0" fillId="0" borderId="68" xfId="0" applyFill="1" applyBorder="1" applyAlignment="1" applyProtection="1">
      <alignment vertical="center"/>
      <protection/>
    </xf>
    <xf numFmtId="0" fontId="0" fillId="0" borderId="25" xfId="0" applyFill="1" applyBorder="1" applyAlignment="1" applyProtection="1">
      <alignment vertical="center" shrinkToFit="1"/>
      <protection/>
    </xf>
    <xf numFmtId="0" fontId="0" fillId="0" borderId="4" xfId="0" applyFill="1" applyBorder="1" applyAlignment="1" applyProtection="1">
      <alignment vertical="center" shrinkToFit="1"/>
      <protection/>
    </xf>
    <xf numFmtId="0" fontId="0" fillId="0" borderId="51" xfId="0" applyFill="1" applyBorder="1" applyAlignment="1" applyProtection="1">
      <alignment vertical="center" shrinkToFit="1"/>
      <protection/>
    </xf>
    <xf numFmtId="0" fontId="18" fillId="2" borderId="13" xfId="0" applyFont="1" applyFill="1" applyBorder="1" applyAlignment="1" applyProtection="1">
      <alignment vertical="center"/>
      <protection/>
    </xf>
    <xf numFmtId="0" fontId="18" fillId="2" borderId="1" xfId="0" applyFont="1" applyFill="1" applyBorder="1" applyAlignment="1" applyProtection="1">
      <alignment vertical="center"/>
      <protection/>
    </xf>
    <xf numFmtId="189" fontId="0" fillId="3" borderId="6" xfId="0" applyNumberFormat="1" applyFill="1" applyBorder="1" applyAlignment="1" applyProtection="1">
      <alignment horizontal="left" vertical="center"/>
      <protection locked="0"/>
    </xf>
    <xf numFmtId="0" fontId="0" fillId="0" borderId="69" xfId="0" applyFill="1" applyBorder="1" applyAlignment="1" applyProtection="1">
      <alignment vertical="center"/>
      <protection/>
    </xf>
    <xf numFmtId="0" fontId="0" fillId="0" borderId="70" xfId="0" applyFill="1" applyBorder="1" applyAlignment="1" applyProtection="1">
      <alignment vertical="center"/>
      <protection/>
    </xf>
    <xf numFmtId="0" fontId="0" fillId="0" borderId="71" xfId="0" applyFill="1" applyBorder="1" applyAlignment="1" applyProtection="1">
      <alignment vertical="center"/>
      <protection/>
    </xf>
    <xf numFmtId="0" fontId="9" fillId="3" borderId="0" xfId="0" applyFont="1" applyFill="1" applyAlignment="1" applyProtection="1">
      <alignment horizontal="center" vertical="center"/>
      <protection/>
    </xf>
    <xf numFmtId="0" fontId="0" fillId="3" borderId="9" xfId="0" applyFill="1" applyBorder="1" applyAlignment="1" applyProtection="1">
      <alignment vertical="center"/>
      <protection locked="0"/>
    </xf>
    <xf numFmtId="0" fontId="0" fillId="0" borderId="6" xfId="0" applyFont="1" applyFill="1" applyBorder="1" applyAlignment="1" applyProtection="1">
      <alignment horizontal="left" vertical="center" shrinkToFit="1"/>
      <protection locked="0"/>
    </xf>
    <xf numFmtId="0" fontId="0" fillId="3" borderId="71" xfId="0" applyFill="1" applyBorder="1" applyAlignment="1" applyProtection="1">
      <alignment vertical="center"/>
      <protection locked="0"/>
    </xf>
    <xf numFmtId="38" fontId="18" fillId="2" borderId="1" xfId="0" applyNumberFormat="1" applyFont="1" applyFill="1" applyBorder="1" applyAlignment="1" applyProtection="1">
      <alignment horizontal="center"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3" borderId="13" xfId="0" applyFill="1" applyBorder="1" applyAlignment="1" applyProtection="1">
      <alignment vertical="center" shrinkToFit="1"/>
      <protection locked="0"/>
    </xf>
    <xf numFmtId="0" fontId="0" fillId="3" borderId="1" xfId="0" applyFill="1" applyBorder="1" applyAlignment="1" applyProtection="1">
      <alignment vertical="center" shrinkToFit="1"/>
      <protection locked="0"/>
    </xf>
    <xf numFmtId="0" fontId="0" fillId="3" borderId="5" xfId="0" applyFill="1" applyBorder="1" applyAlignment="1" applyProtection="1">
      <alignment vertical="center" shrinkToFit="1"/>
      <protection locked="0"/>
    </xf>
    <xf numFmtId="0" fontId="0" fillId="3" borderId="5" xfId="0" applyFill="1" applyBorder="1" applyAlignment="1" applyProtection="1">
      <alignment vertical="center"/>
      <protection locked="0"/>
    </xf>
    <xf numFmtId="0" fontId="0" fillId="0" borderId="13" xfId="0" applyFill="1" applyBorder="1" applyAlignment="1" applyProtection="1">
      <alignment vertical="center"/>
      <protection/>
    </xf>
    <xf numFmtId="0" fontId="0" fillId="0" borderId="1" xfId="0" applyFill="1" applyBorder="1" applyAlignment="1" applyProtection="1">
      <alignment vertical="center"/>
      <protection/>
    </xf>
    <xf numFmtId="0" fontId="0" fillId="0" borderId="5" xfId="0" applyFill="1" applyBorder="1" applyAlignment="1" applyProtection="1">
      <alignment vertical="center"/>
      <protection/>
    </xf>
    <xf numFmtId="0" fontId="18" fillId="2" borderId="1" xfId="0" applyFont="1" applyFill="1" applyBorder="1" applyAlignment="1" applyProtection="1">
      <alignment vertical="center"/>
      <protection locked="0"/>
    </xf>
    <xf numFmtId="0" fontId="18" fillId="2" borderId="14" xfId="0" applyFont="1" applyFill="1" applyBorder="1" applyAlignment="1" applyProtection="1">
      <alignment vertical="center"/>
      <protection locked="0"/>
    </xf>
    <xf numFmtId="1" fontId="0" fillId="0" borderId="43" xfId="0" applyNumberFormat="1" applyFont="1" applyFill="1" applyBorder="1" applyAlignment="1" applyProtection="1">
      <alignment horizontal="center" vertical="center"/>
      <protection hidden="1"/>
    </xf>
    <xf numFmtId="1" fontId="0" fillId="0" borderId="6" xfId="0" applyNumberFormat="1" applyFont="1" applyFill="1" applyBorder="1" applyAlignment="1" applyProtection="1">
      <alignment horizontal="center" vertical="center"/>
      <protection hidden="1"/>
    </xf>
    <xf numFmtId="1" fontId="0" fillId="0" borderId="53" xfId="0" applyNumberFormat="1" applyFont="1" applyFill="1" applyBorder="1" applyAlignment="1" applyProtection="1">
      <alignment horizontal="center" vertical="center"/>
      <protection hidden="1"/>
    </xf>
    <xf numFmtId="0" fontId="0" fillId="3" borderId="72" xfId="0" applyFill="1" applyBorder="1" applyAlignment="1" applyProtection="1">
      <alignment vertical="center"/>
      <protection locked="0"/>
    </xf>
    <xf numFmtId="0" fontId="0" fillId="3" borderId="70"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74" xfId="0" applyFill="1" applyBorder="1" applyAlignment="1" applyProtection="1">
      <alignment vertical="center" shrinkToFit="1"/>
      <protection locked="0"/>
    </xf>
    <xf numFmtId="0" fontId="0" fillId="3" borderId="9" xfId="0" applyFill="1" applyBorder="1" applyAlignment="1" applyProtection="1">
      <alignment vertical="center" shrinkToFit="1"/>
      <protection locked="0"/>
    </xf>
    <xf numFmtId="0" fontId="0" fillId="3" borderId="75" xfId="0" applyFill="1" applyBorder="1" applyAlignment="1" applyProtection="1">
      <alignment vertical="center" shrinkToFit="1"/>
      <protection locked="0"/>
    </xf>
    <xf numFmtId="0" fontId="0" fillId="0" borderId="74" xfId="0" applyFill="1" applyBorder="1" applyAlignment="1" applyProtection="1">
      <alignment vertical="center"/>
      <protection/>
    </xf>
    <xf numFmtId="0" fontId="0" fillId="0" borderId="75" xfId="0" applyFill="1" applyBorder="1" applyAlignment="1" applyProtection="1">
      <alignment vertical="center"/>
      <protection/>
    </xf>
    <xf numFmtId="0" fontId="0" fillId="0" borderId="26" xfId="0"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51" xfId="0" applyFill="1" applyBorder="1" applyAlignment="1" applyProtection="1">
      <alignment horizontal="center" vertical="center"/>
      <protection/>
    </xf>
    <xf numFmtId="0" fontId="0" fillId="3" borderId="13" xfId="0"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3" borderId="14" xfId="0" applyFill="1" applyBorder="1" applyAlignment="1" applyProtection="1">
      <alignment vertical="center" shrinkToFit="1"/>
      <protection locked="0"/>
    </xf>
    <xf numFmtId="0" fontId="0" fillId="3" borderId="14" xfId="0" applyFill="1" applyBorder="1" applyAlignment="1" applyProtection="1">
      <alignment horizontal="center" vertical="center"/>
      <protection locked="0"/>
    </xf>
    <xf numFmtId="0" fontId="0" fillId="0" borderId="1" xfId="0" applyFont="1" applyFill="1" applyBorder="1" applyAlignment="1" applyProtection="1">
      <alignment horizontal="left" vertical="center" shrinkToFit="1"/>
      <protection locked="0"/>
    </xf>
    <xf numFmtId="0" fontId="0" fillId="3" borderId="64" xfId="0" applyFont="1" applyFill="1" applyBorder="1" applyAlignment="1" applyProtection="1">
      <alignment horizontal="left" vertical="center" shrinkToFit="1"/>
      <protection locked="0"/>
    </xf>
    <xf numFmtId="0" fontId="0" fillId="3" borderId="8" xfId="0" applyFont="1" applyFill="1" applyBorder="1" applyAlignment="1" applyProtection="1">
      <alignment horizontal="left" vertical="center" shrinkToFit="1"/>
      <protection locked="0"/>
    </xf>
    <xf numFmtId="0" fontId="0" fillId="3" borderId="65" xfId="0" applyFont="1" applyFill="1" applyBorder="1" applyAlignment="1" applyProtection="1">
      <alignment horizontal="left" vertical="center" shrinkToFit="1"/>
      <protection locked="0"/>
    </xf>
    <xf numFmtId="0" fontId="0" fillId="0" borderId="3" xfId="0" applyFill="1" applyBorder="1" applyAlignment="1" applyProtection="1">
      <alignment horizontal="center" vertical="center" shrinkToFit="1"/>
      <protection/>
    </xf>
    <xf numFmtId="0" fontId="0" fillId="0" borderId="0" xfId="0" applyFill="1" applyAlignment="1" applyProtection="1">
      <alignment horizontal="center" vertical="center" shrinkToFit="1"/>
      <protection/>
    </xf>
    <xf numFmtId="0" fontId="0" fillId="3" borderId="26"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53" xfId="0" applyFill="1" applyBorder="1" applyAlignment="1" applyProtection="1">
      <alignment horizontal="center" vertical="center"/>
      <protection locked="0"/>
    </xf>
    <xf numFmtId="0" fontId="15" fillId="3" borderId="26" xfId="0" applyFont="1" applyFill="1" applyBorder="1" applyAlignment="1" applyProtection="1">
      <alignment horizontal="center" vertical="center" wrapText="1" shrinkToFit="1"/>
      <protection locked="0"/>
    </xf>
    <xf numFmtId="0" fontId="15" fillId="3" borderId="4" xfId="0" applyFont="1" applyFill="1" applyBorder="1" applyAlignment="1" applyProtection="1">
      <alignment horizontal="center" vertical="center" shrinkToFit="1"/>
      <protection locked="0"/>
    </xf>
    <xf numFmtId="0" fontId="15" fillId="3" borderId="51" xfId="0" applyFont="1" applyFill="1" applyBorder="1" applyAlignment="1" applyProtection="1">
      <alignment horizontal="center" vertical="center" shrinkToFit="1"/>
      <protection locked="0"/>
    </xf>
    <xf numFmtId="0" fontId="15" fillId="3" borderId="43" xfId="0" applyFont="1" applyFill="1" applyBorder="1" applyAlignment="1" applyProtection="1">
      <alignment horizontal="center" vertical="center" shrinkToFit="1"/>
      <protection locked="0"/>
    </xf>
    <xf numFmtId="0" fontId="15" fillId="3" borderId="6" xfId="0" applyFont="1" applyFill="1" applyBorder="1" applyAlignment="1" applyProtection="1">
      <alignment horizontal="center" vertical="center" shrinkToFit="1"/>
      <protection locked="0"/>
    </xf>
    <xf numFmtId="0" fontId="15" fillId="3" borderId="53" xfId="0" applyFont="1" applyFill="1" applyBorder="1" applyAlignment="1" applyProtection="1">
      <alignment horizontal="center" vertical="center" shrinkToFit="1"/>
      <protection locked="0"/>
    </xf>
    <xf numFmtId="0" fontId="0" fillId="0" borderId="49" xfId="0" applyFont="1" applyFill="1" applyBorder="1" applyAlignment="1" applyProtection="1">
      <alignment vertical="center"/>
      <protection/>
    </xf>
    <xf numFmtId="0" fontId="0" fillId="0" borderId="50" xfId="0" applyFont="1" applyFill="1" applyBorder="1" applyAlignment="1" applyProtection="1">
      <alignment vertical="center"/>
      <protection/>
    </xf>
    <xf numFmtId="0" fontId="0" fillId="0" borderId="7" xfId="0" applyFont="1" applyFill="1" applyBorder="1" applyAlignment="1" applyProtection="1">
      <alignment vertical="center"/>
      <protection/>
    </xf>
    <xf numFmtId="0" fontId="0" fillId="0" borderId="6" xfId="0" applyFill="1" applyBorder="1" applyAlignment="1" applyProtection="1">
      <alignment vertical="center" wrapText="1"/>
      <protection locked="0"/>
    </xf>
    <xf numFmtId="0" fontId="0" fillId="0" borderId="6" xfId="0" applyFill="1" applyBorder="1" applyAlignment="1" applyProtection="1">
      <alignment vertical="center"/>
      <protection locked="0"/>
    </xf>
    <xf numFmtId="0" fontId="6" fillId="0" borderId="4" xfId="0" applyFont="1" applyFill="1" applyBorder="1" applyAlignment="1" applyProtection="1">
      <alignment horizontal="left" vertical="center"/>
      <protection locked="0"/>
    </xf>
    <xf numFmtId="1" fontId="0" fillId="0" borderId="24" xfId="0" applyNumberFormat="1" applyFill="1" applyBorder="1" applyAlignment="1" applyProtection="1">
      <alignment horizontal="right" vertical="center"/>
      <protection hidden="1"/>
    </xf>
    <xf numFmtId="1" fontId="0" fillId="0" borderId="76" xfId="0" applyNumberFormat="1" applyFill="1" applyBorder="1" applyAlignment="1" applyProtection="1">
      <alignment horizontal="right" vertical="center"/>
      <protection hidden="1"/>
    </xf>
    <xf numFmtId="0" fontId="0" fillId="0" borderId="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1" fontId="0" fillId="0" borderId="77" xfId="0" applyNumberFormat="1" applyFont="1" applyFill="1" applyBorder="1" applyAlignment="1" applyProtection="1">
      <alignment horizontal="center" vertical="center"/>
      <protection hidden="1"/>
    </xf>
    <xf numFmtId="0" fontId="0" fillId="0" borderId="78" xfId="0" applyFill="1" applyBorder="1" applyAlignment="1" applyProtection="1">
      <alignment horizontal="center" vertical="center"/>
      <protection/>
    </xf>
    <xf numFmtId="0" fontId="0" fillId="0" borderId="4" xfId="0" applyFill="1" applyBorder="1" applyAlignment="1" applyProtection="1">
      <alignment vertical="center"/>
      <protection/>
    </xf>
    <xf numFmtId="0" fontId="0" fillId="0" borderId="52" xfId="0" applyFill="1" applyBorder="1" applyAlignment="1" applyProtection="1">
      <alignment horizontal="center" vertical="center"/>
      <protection/>
    </xf>
    <xf numFmtId="38" fontId="0" fillId="0" borderId="24" xfId="0" applyNumberFormat="1" applyFill="1" applyBorder="1" applyAlignment="1" applyProtection="1">
      <alignment horizontal="right" vertical="center"/>
      <protection hidden="1"/>
    </xf>
    <xf numFmtId="38" fontId="0" fillId="0" borderId="76" xfId="0" applyNumberFormat="1" applyFill="1" applyBorder="1" applyAlignment="1" applyProtection="1">
      <alignment horizontal="right" vertical="center"/>
      <protection hidden="1"/>
    </xf>
    <xf numFmtId="0" fontId="0" fillId="0" borderId="22" xfId="0" applyFill="1" applyBorder="1" applyAlignment="1" applyProtection="1">
      <alignment horizontal="right" vertical="center"/>
      <protection hidden="1"/>
    </xf>
    <xf numFmtId="0" fontId="0" fillId="0" borderId="79" xfId="0" applyFill="1" applyBorder="1" applyAlignment="1" applyProtection="1">
      <alignment horizontal="right" vertical="center"/>
      <protection hidden="1"/>
    </xf>
    <xf numFmtId="0" fontId="0" fillId="3" borderId="80" xfId="0" applyFill="1" applyBorder="1" applyAlignment="1" applyProtection="1">
      <alignment vertical="center" shrinkToFit="1"/>
      <protection locked="0"/>
    </xf>
    <xf numFmtId="0" fontId="0" fillId="0" borderId="81" xfId="0" applyFill="1" applyBorder="1" applyAlignment="1" applyProtection="1">
      <alignment vertical="center"/>
      <protection/>
    </xf>
    <xf numFmtId="0" fontId="0" fillId="0" borderId="9" xfId="0" applyFill="1" applyBorder="1" applyAlignment="1" applyProtection="1">
      <alignment vertical="center"/>
      <protection/>
    </xf>
    <xf numFmtId="0" fontId="0" fillId="0" borderId="72" xfId="0" applyFill="1" applyBorder="1" applyAlignment="1" applyProtection="1">
      <alignment vertical="center"/>
      <protection/>
    </xf>
    <xf numFmtId="1" fontId="0" fillId="0" borderId="82" xfId="0" applyNumberFormat="1" applyFill="1" applyBorder="1" applyAlignment="1" applyProtection="1">
      <alignment horizontal="center" vertical="center"/>
      <protection hidden="1"/>
    </xf>
    <xf numFmtId="1" fontId="0" fillId="0" borderId="24" xfId="0" applyNumberFormat="1" applyFill="1" applyBorder="1" applyAlignment="1" applyProtection="1">
      <alignment horizontal="center" vertical="center"/>
      <protection hidden="1"/>
    </xf>
    <xf numFmtId="1" fontId="0" fillId="0" borderId="76" xfId="0" applyNumberFormat="1" applyFill="1" applyBorder="1" applyAlignment="1" applyProtection="1">
      <alignment horizontal="center" vertical="center"/>
      <protection hidden="1"/>
    </xf>
    <xf numFmtId="0" fontId="0" fillId="0" borderId="0" xfId="0" applyFill="1" applyBorder="1" applyAlignment="1" applyProtection="1">
      <alignment vertical="center"/>
      <protection/>
    </xf>
    <xf numFmtId="0" fontId="0" fillId="3" borderId="1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15" xfId="0" applyFill="1" applyBorder="1" applyAlignment="1" applyProtection="1">
      <alignment vertical="center"/>
      <protection/>
    </xf>
    <xf numFmtId="0" fontId="0" fillId="3" borderId="64" xfId="0" applyFill="1" applyBorder="1" applyAlignment="1" applyProtection="1">
      <alignment vertical="center"/>
      <protection/>
    </xf>
    <xf numFmtId="0" fontId="0" fillId="3" borderId="8" xfId="0" applyFill="1" applyBorder="1" applyAlignment="1" applyProtection="1">
      <alignment vertical="center"/>
      <protection/>
    </xf>
    <xf numFmtId="0" fontId="0" fillId="3" borderId="65" xfId="0" applyFill="1" applyBorder="1" applyAlignment="1" applyProtection="1">
      <alignment vertical="center"/>
      <protection/>
    </xf>
    <xf numFmtId="0" fontId="0" fillId="0" borderId="78" xfId="0" applyFill="1" applyBorder="1" applyAlignment="1" applyProtection="1">
      <alignment vertical="center"/>
      <protection/>
    </xf>
    <xf numFmtId="0" fontId="0" fillId="0" borderId="20" xfId="0" applyFill="1" applyBorder="1" applyAlignment="1" applyProtection="1">
      <alignment horizontal="right" vertical="center"/>
      <protection hidden="1"/>
    </xf>
    <xf numFmtId="0" fontId="0" fillId="0" borderId="83" xfId="0" applyFill="1" applyBorder="1" applyAlignment="1" applyProtection="1">
      <alignment horizontal="right" vertical="center"/>
      <protection hidden="1"/>
    </xf>
    <xf numFmtId="0" fontId="7" fillId="0" borderId="0" xfId="0" applyFont="1" applyFill="1" applyAlignment="1" applyProtection="1">
      <alignment horizontal="center" vertical="center"/>
      <protection/>
    </xf>
    <xf numFmtId="38" fontId="0" fillId="0" borderId="4" xfId="0" applyNumberFormat="1" applyFill="1" applyBorder="1" applyAlignment="1" applyProtection="1">
      <alignment horizontal="center" vertical="center"/>
      <protection hidden="1"/>
    </xf>
    <xf numFmtId="0" fontId="0" fillId="3" borderId="16"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3" borderId="67"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77" xfId="0" applyFill="1" applyBorder="1" applyAlignment="1" applyProtection="1">
      <alignment vertical="center"/>
      <protection locked="0"/>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1" fillId="0" borderId="84" xfId="0" applyFont="1" applyFill="1" applyBorder="1" applyAlignment="1" applyProtection="1">
      <alignment horizontal="center" vertical="center"/>
      <protection/>
    </xf>
    <xf numFmtId="0" fontId="1" fillId="0" borderId="85" xfId="0" applyFont="1" applyFill="1" applyBorder="1" applyAlignment="1" applyProtection="1">
      <alignment horizontal="center" vertical="center"/>
      <protection/>
    </xf>
    <xf numFmtId="0" fontId="1" fillId="0" borderId="84" xfId="0" applyFont="1" applyFill="1" applyBorder="1" applyAlignment="1" applyProtection="1">
      <alignment horizontal="center" vertical="center"/>
      <protection hidden="1"/>
    </xf>
    <xf numFmtId="0" fontId="1" fillId="0" borderId="85" xfId="0" applyFont="1" applyFill="1" applyBorder="1" applyAlignment="1" applyProtection="1">
      <alignment horizontal="center" vertical="center"/>
      <protection hidden="1"/>
    </xf>
    <xf numFmtId="0" fontId="15" fillId="0" borderId="86" xfId="0" applyFont="1" applyFill="1" applyBorder="1" applyAlignment="1" applyProtection="1">
      <alignment horizontal="center" vertical="center" shrinkToFit="1"/>
      <protection/>
    </xf>
    <xf numFmtId="0" fontId="15" fillId="0" borderId="87" xfId="0" applyFont="1" applyFill="1" applyBorder="1" applyAlignment="1" applyProtection="1">
      <alignment horizontal="center" vertical="center" shrinkToFit="1"/>
      <protection/>
    </xf>
    <xf numFmtId="0" fontId="15" fillId="0" borderId="86" xfId="0" applyFont="1" applyFill="1" applyBorder="1" applyAlignment="1" applyProtection="1">
      <alignment vertical="center" wrapText="1"/>
      <protection/>
    </xf>
    <xf numFmtId="0" fontId="15" fillId="0" borderId="87" xfId="0" applyFont="1" applyFill="1" applyBorder="1" applyAlignment="1" applyProtection="1">
      <alignment vertical="center" wrapText="1"/>
      <protection/>
    </xf>
    <xf numFmtId="0" fontId="15" fillId="3" borderId="28" xfId="0" applyFont="1" applyFill="1" applyBorder="1" applyAlignment="1" applyProtection="1">
      <alignment horizontal="center" vertical="center"/>
      <protection locked="0"/>
    </xf>
    <xf numFmtId="0" fontId="15" fillId="3" borderId="48" xfId="0"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textRotation="255"/>
      <protection/>
    </xf>
    <xf numFmtId="0" fontId="14" fillId="0" borderId="88" xfId="0" applyFont="1" applyFill="1" applyBorder="1" applyAlignment="1" applyProtection="1">
      <alignment horizontal="center" vertical="center" textRotation="255"/>
      <protection/>
    </xf>
    <xf numFmtId="0" fontId="14" fillId="0" borderId="89" xfId="0" applyFont="1" applyFill="1" applyBorder="1" applyAlignment="1" applyProtection="1">
      <alignment horizontal="center" vertical="center" textRotation="255"/>
      <protection/>
    </xf>
    <xf numFmtId="0" fontId="15" fillId="0" borderId="33" xfId="0" applyFont="1" applyFill="1" applyBorder="1" applyAlignment="1" applyProtection="1">
      <alignment horizontal="center" vertical="center" shrinkToFit="1"/>
      <protection/>
    </xf>
    <xf numFmtId="0" fontId="15" fillId="0" borderId="34" xfId="0" applyFont="1" applyFill="1" applyBorder="1" applyAlignment="1" applyProtection="1">
      <alignment horizontal="center" vertical="center" shrinkToFit="1"/>
      <protection/>
    </xf>
    <xf numFmtId="186" fontId="15" fillId="0" borderId="33" xfId="0" applyNumberFormat="1" applyFont="1" applyFill="1" applyBorder="1" applyAlignment="1" applyProtection="1">
      <alignment horizontal="left" vertical="center" wrapText="1"/>
      <protection/>
    </xf>
    <xf numFmtId="186" fontId="15" fillId="0" borderId="34" xfId="0" applyNumberFormat="1" applyFont="1" applyFill="1" applyBorder="1" applyAlignment="1" applyProtection="1">
      <alignment horizontal="left" vertical="center" wrapText="1"/>
      <protection/>
    </xf>
    <xf numFmtId="0" fontId="15" fillId="3" borderId="44" xfId="0" applyFont="1" applyFill="1" applyBorder="1" applyAlignment="1" applyProtection="1">
      <alignment horizontal="center" vertical="center"/>
      <protection locked="0"/>
    </xf>
    <xf numFmtId="0" fontId="15" fillId="3" borderId="45"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hidden="1"/>
    </xf>
    <xf numFmtId="0" fontId="14" fillId="0" borderId="32" xfId="0" applyFont="1" applyFill="1" applyBorder="1" applyAlignment="1" applyProtection="1">
      <alignment horizontal="center" vertical="center" wrapText="1"/>
      <protection/>
    </xf>
    <xf numFmtId="0" fontId="14" fillId="0" borderId="88" xfId="0" applyFont="1" applyFill="1" applyBorder="1" applyAlignment="1" applyProtection="1">
      <alignment horizontal="center" vertical="center" wrapText="1"/>
      <protection/>
    </xf>
    <xf numFmtId="0" fontId="14" fillId="0" borderId="89"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hidden="1"/>
    </xf>
    <xf numFmtId="0" fontId="15" fillId="3" borderId="47" xfId="0" applyFont="1" applyFill="1" applyBorder="1" applyAlignment="1" applyProtection="1">
      <alignment horizontal="center" vertical="center"/>
      <protection locked="0"/>
    </xf>
    <xf numFmtId="0" fontId="15" fillId="3" borderId="46" xfId="0" applyFont="1" applyFill="1" applyBorder="1" applyAlignment="1" applyProtection="1">
      <alignment horizontal="center" vertical="center"/>
      <protection locked="0"/>
    </xf>
    <xf numFmtId="0" fontId="15" fillId="3" borderId="90"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shrinkToFit="1"/>
      <protection/>
    </xf>
    <xf numFmtId="0" fontId="15" fillId="0" borderId="91" xfId="0" applyFont="1" applyFill="1" applyBorder="1" applyAlignment="1" applyProtection="1">
      <alignment horizontal="center" vertical="center" shrinkToFit="1"/>
      <protection/>
    </xf>
    <xf numFmtId="0" fontId="15" fillId="0" borderId="41" xfId="0" applyFont="1" applyFill="1" applyBorder="1" applyAlignment="1" applyProtection="1">
      <alignment vertical="center" wrapText="1"/>
      <protection/>
    </xf>
    <xf numFmtId="0" fontId="15" fillId="0" borderId="40" xfId="0" applyFont="1" applyFill="1" applyBorder="1" applyAlignment="1" applyProtection="1">
      <alignment vertical="center" wrapText="1"/>
      <protection/>
    </xf>
    <xf numFmtId="0" fontId="15" fillId="0" borderId="35" xfId="0" applyFont="1" applyFill="1" applyBorder="1" applyAlignment="1" applyProtection="1">
      <alignment vertical="center" wrapText="1"/>
      <protection/>
    </xf>
    <xf numFmtId="0" fontId="1" fillId="0" borderId="3" xfId="0" applyFont="1" applyFill="1" applyBorder="1" applyAlignment="1" applyProtection="1">
      <alignment horizontal="center" vertical="center"/>
      <protection/>
    </xf>
    <xf numFmtId="0" fontId="14" fillId="0" borderId="84" xfId="0" applyFont="1" applyFill="1" applyBorder="1" applyAlignment="1" applyProtection="1">
      <alignment horizontal="center" vertical="center" shrinkToFit="1"/>
      <protection/>
    </xf>
    <xf numFmtId="0" fontId="14" fillId="0" borderId="26" xfId="0" applyFont="1" applyFill="1" applyBorder="1" applyAlignment="1" applyProtection="1">
      <alignment horizontal="center" vertical="center" shrinkToFit="1"/>
      <protection/>
    </xf>
    <xf numFmtId="58" fontId="15" fillId="0" borderId="86" xfId="0" applyNumberFormat="1" applyFont="1" applyFill="1" applyBorder="1" applyAlignment="1" applyProtection="1">
      <alignment horizontal="center" vertical="center"/>
      <protection/>
    </xf>
    <xf numFmtId="58" fontId="15" fillId="0" borderId="51" xfId="0" applyNumberFormat="1" applyFont="1" applyFill="1" applyBorder="1" applyAlignment="1" applyProtection="1">
      <alignment horizontal="center" vertical="center"/>
      <protection/>
    </xf>
    <xf numFmtId="0" fontId="14" fillId="0" borderId="92" xfId="0" applyFont="1" applyFill="1" applyBorder="1" applyAlignment="1" applyProtection="1">
      <alignment horizontal="center" vertical="center" shrinkToFit="1"/>
      <protection/>
    </xf>
    <xf numFmtId="0" fontId="14" fillId="0" borderId="93" xfId="0" applyFont="1" applyFill="1" applyBorder="1" applyAlignment="1" applyProtection="1">
      <alignment horizontal="center" vertical="center" shrinkToFit="1"/>
      <protection/>
    </xf>
    <xf numFmtId="0" fontId="15" fillId="0" borderId="38" xfId="0" applyFont="1" applyFill="1" applyBorder="1" applyAlignment="1" applyProtection="1">
      <alignment horizontal="center" vertical="center" wrapText="1"/>
      <protection/>
    </xf>
    <xf numFmtId="0" fontId="15" fillId="0" borderId="94" xfId="0" applyFont="1" applyFill="1" applyBorder="1" applyAlignment="1" applyProtection="1">
      <alignment horizontal="center" vertical="center" wrapText="1"/>
      <protection/>
    </xf>
    <xf numFmtId="0" fontId="7" fillId="0" borderId="0" xfId="0" applyFont="1" applyFill="1" applyAlignment="1" applyProtection="1">
      <alignment vertical="center"/>
      <protection/>
    </xf>
    <xf numFmtId="0" fontId="14" fillId="0" borderId="95" xfId="0" applyFont="1" applyFill="1" applyBorder="1" applyAlignment="1" applyProtection="1">
      <alignment horizontal="center" vertical="center" shrinkToFit="1"/>
      <protection/>
    </xf>
    <xf numFmtId="0" fontId="15" fillId="0" borderId="44" xfId="0" applyFont="1" applyFill="1" applyBorder="1" applyAlignment="1" applyProtection="1">
      <alignment vertical="center" shrinkToFit="1"/>
      <protection/>
    </xf>
    <xf numFmtId="0" fontId="15" fillId="0" borderId="96" xfId="0" applyFont="1" applyFill="1" applyBorder="1" applyAlignment="1" applyProtection="1">
      <alignment vertical="center" shrinkToFit="1"/>
      <protection/>
    </xf>
    <xf numFmtId="0" fontId="15" fillId="0" borderId="45" xfId="0" applyFont="1" applyFill="1" applyBorder="1" applyAlignment="1" applyProtection="1">
      <alignment vertical="center" shrinkToFit="1"/>
      <protection/>
    </xf>
    <xf numFmtId="0" fontId="15" fillId="0" borderId="92" xfId="0" applyFont="1" applyFill="1" applyBorder="1" applyAlignment="1" applyProtection="1">
      <alignment vertical="center" shrinkToFit="1"/>
      <protection/>
    </xf>
    <xf numFmtId="0" fontId="13" fillId="0" borderId="3"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0" fontId="15" fillId="0" borderId="36" xfId="0" applyFont="1" applyFill="1" applyBorder="1" applyAlignment="1" applyProtection="1">
      <alignment vertical="center" wrapText="1"/>
      <protection/>
    </xf>
    <xf numFmtId="0" fontId="15" fillId="0" borderId="91" xfId="0" applyFont="1" applyFill="1" applyBorder="1" applyAlignment="1" applyProtection="1">
      <alignment vertical="center" wrapText="1"/>
      <protection/>
    </xf>
    <xf numFmtId="0" fontId="14" fillId="0" borderId="26" xfId="0" applyFont="1" applyFill="1" applyBorder="1" applyAlignment="1" applyProtection="1">
      <alignment horizontal="center" vertical="center"/>
      <protection/>
    </xf>
    <xf numFmtId="0" fontId="14" fillId="0" borderId="2" xfId="0" applyFont="1" applyFill="1" applyBorder="1" applyAlignment="1" applyProtection="1">
      <alignment horizontal="center" vertical="center"/>
      <protection/>
    </xf>
    <xf numFmtId="0" fontId="15" fillId="0" borderId="0" xfId="0" applyFont="1" applyFill="1" applyAlignment="1" applyProtection="1">
      <alignment vertical="center"/>
      <protection/>
    </xf>
    <xf numFmtId="0" fontId="1" fillId="0" borderId="26" xfId="0" applyFont="1" applyFill="1" applyBorder="1" applyAlignment="1" applyProtection="1">
      <alignment horizontal="center" vertical="center" wrapText="1"/>
      <protection/>
    </xf>
    <xf numFmtId="0" fontId="1" fillId="0" borderId="51" xfId="0" applyFont="1" applyFill="1" applyBorder="1" applyAlignment="1" applyProtection="1">
      <alignment horizontal="center" vertical="center" wrapText="1"/>
      <protection/>
    </xf>
    <xf numFmtId="0" fontId="1" fillId="0" borderId="43" xfId="0" applyFont="1" applyFill="1" applyBorder="1" applyAlignment="1" applyProtection="1">
      <alignment horizontal="center" vertical="center" wrapText="1"/>
      <protection/>
    </xf>
    <xf numFmtId="0" fontId="1" fillId="0" borderId="53" xfId="0" applyFont="1" applyFill="1" applyBorder="1" applyAlignment="1" applyProtection="1">
      <alignment horizontal="center" vertical="center" wrapText="1"/>
      <protection/>
    </xf>
    <xf numFmtId="0" fontId="13" fillId="0" borderId="4" xfId="0" applyFont="1" applyFill="1" applyBorder="1" applyAlignment="1" applyProtection="1">
      <alignment vertical="center"/>
      <protection/>
    </xf>
    <xf numFmtId="0" fontId="1" fillId="0" borderId="26" xfId="0" applyFont="1" applyFill="1" applyBorder="1" applyAlignment="1" applyProtection="1">
      <alignment horizontal="center" vertical="center"/>
      <protection/>
    </xf>
    <xf numFmtId="0" fontId="1" fillId="0" borderId="43" xfId="0" applyFont="1" applyFill="1" applyBorder="1" applyAlignment="1" applyProtection="1">
      <alignment horizontal="center" vertical="center"/>
      <protection/>
    </xf>
    <xf numFmtId="0" fontId="1" fillId="0" borderId="51" xfId="0" applyFont="1" applyFill="1" applyBorder="1" applyAlignment="1" applyProtection="1">
      <alignment horizontal="center" vertical="center"/>
      <protection/>
    </xf>
    <xf numFmtId="0" fontId="1" fillId="0" borderId="53" xfId="0" applyFont="1" applyFill="1" applyBorder="1" applyAlignment="1" applyProtection="1">
      <alignment horizontal="center" vertical="center"/>
      <protection/>
    </xf>
    <xf numFmtId="186" fontId="0" fillId="3" borderId="6" xfId="0" applyNumberFormat="1" applyFill="1" applyBorder="1" applyAlignment="1" applyProtection="1">
      <alignment horizontal="left" vertical="center" shrinkToFit="1"/>
      <protection locked="0"/>
    </xf>
    <xf numFmtId="186" fontId="0" fillId="3" borderId="13" xfId="0" applyNumberFormat="1" applyFill="1" applyBorder="1" applyAlignment="1" applyProtection="1">
      <alignment horizontal="left" vertical="center" shrinkToFit="1"/>
      <protection hidden="1" locked="0"/>
    </xf>
    <xf numFmtId="186" fontId="0" fillId="3" borderId="1" xfId="0" applyNumberFormat="1" applyFill="1" applyBorder="1" applyAlignment="1" applyProtection="1">
      <alignment horizontal="left" vertical="center" shrinkToFit="1"/>
      <protection hidden="1" locked="0"/>
    </xf>
    <xf numFmtId="186" fontId="0" fillId="3" borderId="5" xfId="0" applyNumberFormat="1" applyFill="1" applyBorder="1" applyAlignment="1" applyProtection="1">
      <alignment horizontal="left" vertical="center" shrinkToFit="1"/>
      <protection hidden="1" locked="0"/>
    </xf>
    <xf numFmtId="0" fontId="8" fillId="0" borderId="13" xfId="0" applyFont="1" applyBorder="1" applyAlignment="1" applyProtection="1">
      <alignment horizontal="center" vertical="center" shrinkToFit="1"/>
      <protection/>
    </xf>
    <xf numFmtId="0" fontId="8" fillId="0" borderId="1" xfId="0" applyFont="1" applyBorder="1" applyAlignment="1" applyProtection="1">
      <alignment horizontal="center" vertical="center" shrinkToFit="1"/>
      <protection/>
    </xf>
    <xf numFmtId="0" fontId="8" fillId="0" borderId="5" xfId="0" applyFont="1" applyBorder="1" applyAlignment="1" applyProtection="1">
      <alignment horizontal="center" vertical="center" shrinkToFit="1"/>
      <protection/>
    </xf>
    <xf numFmtId="0" fontId="0" fillId="0" borderId="2"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 xfId="0" applyBorder="1" applyAlignment="1" applyProtection="1">
      <alignment horizontal="center"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53" xfId="0" applyBorder="1" applyAlignment="1" applyProtection="1">
      <alignment horizontal="center" vertical="center"/>
      <protection/>
    </xf>
    <xf numFmtId="0" fontId="0" fillId="0" borderId="43" xfId="0" applyBorder="1" applyAlignment="1" applyProtection="1">
      <alignment horizontal="center" vertical="center"/>
      <protection/>
    </xf>
    <xf numFmtId="0" fontId="8" fillId="3" borderId="1" xfId="0" applyFont="1" applyFill="1" applyBorder="1" applyAlignment="1" applyProtection="1">
      <alignment vertical="center"/>
      <protection locked="0"/>
    </xf>
    <xf numFmtId="0" fontId="0" fillId="3" borderId="26"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51" xfId="0" applyFill="1" applyBorder="1" applyAlignment="1" applyProtection="1">
      <alignment vertical="center"/>
      <protection locked="0"/>
    </xf>
    <xf numFmtId="0" fontId="0" fillId="3" borderId="2" xfId="0" applyFill="1" applyBorder="1" applyAlignment="1" applyProtection="1">
      <alignment vertical="center"/>
      <protection locked="0"/>
    </xf>
    <xf numFmtId="0" fontId="0" fillId="3" borderId="52" xfId="0" applyFill="1" applyBorder="1" applyAlignment="1" applyProtection="1">
      <alignment vertical="center"/>
      <protection locked="0"/>
    </xf>
    <xf numFmtId="0" fontId="0" fillId="3" borderId="43" xfId="0" applyFill="1" applyBorder="1" applyAlignment="1" applyProtection="1">
      <alignment vertical="center"/>
      <protection locked="0"/>
    </xf>
    <xf numFmtId="0" fontId="0" fillId="3" borderId="53" xfId="0" applyFill="1" applyBorder="1" applyAlignment="1" applyProtection="1">
      <alignment vertical="center"/>
      <protection locked="0"/>
    </xf>
    <xf numFmtId="0" fontId="11" fillId="0" borderId="16"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0" fillId="0" borderId="13" xfId="0"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0" fillId="0" borderId="5" xfId="0" applyBorder="1" applyAlignment="1" applyProtection="1">
      <alignment horizontal="center" vertical="center" wrapText="1"/>
      <protection/>
    </xf>
    <xf numFmtId="187" fontId="0" fillId="3" borderId="13" xfId="0" applyNumberFormat="1" applyFill="1" applyBorder="1" applyAlignment="1" applyProtection="1">
      <alignment horizontal="left" vertical="center" shrinkToFit="1"/>
      <protection locked="0"/>
    </xf>
    <xf numFmtId="187" fontId="0" fillId="3" borderId="1" xfId="0" applyNumberFormat="1" applyFill="1" applyBorder="1" applyAlignment="1" applyProtection="1">
      <alignment horizontal="left" vertical="center" shrinkToFit="1"/>
      <protection locked="0"/>
    </xf>
    <xf numFmtId="187" fontId="0" fillId="3" borderId="5" xfId="0" applyNumberFormat="1" applyFill="1" applyBorder="1" applyAlignment="1" applyProtection="1">
      <alignment horizontal="left" vertical="center" shrinkToFit="1"/>
      <protection locked="0"/>
    </xf>
    <xf numFmtId="0" fontId="0" fillId="3" borderId="2" xfId="0"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3" borderId="52" xfId="0" applyFill="1" applyBorder="1" applyAlignment="1" applyProtection="1">
      <alignment vertical="center" wrapText="1"/>
      <protection locked="0"/>
    </xf>
    <xf numFmtId="0" fontId="0" fillId="3" borderId="43"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53" xfId="0" applyFill="1" applyBorder="1" applyAlignment="1" applyProtection="1">
      <alignment vertical="center" wrapText="1"/>
      <protection locked="0"/>
    </xf>
    <xf numFmtId="0" fontId="12" fillId="3" borderId="6" xfId="0" applyFont="1" applyFill="1" applyBorder="1" applyAlignment="1" applyProtection="1">
      <alignment vertical="center"/>
      <protection locked="0"/>
    </xf>
    <xf numFmtId="186" fontId="8" fillId="3" borderId="6" xfId="0" applyNumberFormat="1" applyFont="1" applyFill="1" applyBorder="1" applyAlignment="1" applyProtection="1">
      <alignment vertical="center"/>
      <protection locked="0"/>
    </xf>
    <xf numFmtId="0" fontId="0" fillId="3" borderId="26"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51" xfId="0" applyFill="1" applyBorder="1" applyAlignment="1" applyProtection="1">
      <alignment vertical="center" wrapText="1"/>
      <protection locked="0"/>
    </xf>
    <xf numFmtId="0" fontId="0" fillId="3" borderId="26" xfId="0" applyFill="1" applyBorder="1" applyAlignment="1" applyProtection="1">
      <alignment vertical="center" shrinkToFit="1"/>
      <protection locked="0"/>
    </xf>
    <xf numFmtId="0" fontId="0" fillId="3" borderId="4" xfId="0" applyFill="1" applyBorder="1" applyAlignment="1" applyProtection="1">
      <alignment vertical="center" shrinkToFit="1"/>
      <protection locked="0"/>
    </xf>
    <xf numFmtId="0" fontId="0" fillId="3" borderId="51" xfId="0" applyFill="1" applyBorder="1" applyAlignment="1" applyProtection="1">
      <alignment vertical="center" shrinkToFit="1"/>
      <protection locked="0"/>
    </xf>
    <xf numFmtId="0" fontId="0" fillId="3" borderId="97" xfId="0" applyFill="1" applyBorder="1" applyAlignment="1" applyProtection="1">
      <alignment vertical="center" wrapText="1"/>
      <protection locked="0"/>
    </xf>
    <xf numFmtId="0" fontId="0" fillId="3" borderId="98" xfId="0" applyFill="1" applyBorder="1" applyAlignment="1" applyProtection="1">
      <alignment vertical="center" wrapText="1"/>
      <protection locked="0"/>
    </xf>
    <xf numFmtId="0" fontId="0" fillId="3" borderId="99" xfId="0" applyFill="1" applyBorder="1" applyAlignment="1" applyProtection="1">
      <alignment vertical="center" wrapText="1"/>
      <protection locked="0"/>
    </xf>
    <xf numFmtId="0" fontId="0" fillId="0" borderId="43" xfId="0" applyFill="1" applyBorder="1" applyAlignment="1" applyProtection="1">
      <alignment horizontal="center" vertical="center"/>
      <protection/>
    </xf>
    <xf numFmtId="0" fontId="0" fillId="0" borderId="6" xfId="0" applyFill="1" applyBorder="1" applyAlignment="1" applyProtection="1">
      <alignment horizontal="center" vertical="center"/>
      <protection/>
    </xf>
    <xf numFmtId="0" fontId="0" fillId="0" borderId="6" xfId="0" applyFill="1" applyBorder="1" applyAlignment="1" applyProtection="1">
      <alignment horizontal="center" vertical="center"/>
      <protection locked="0"/>
    </xf>
    <xf numFmtId="58" fontId="0" fillId="3" borderId="6" xfId="0" applyNumberFormat="1" applyFill="1" applyBorder="1" applyAlignment="1" applyProtection="1">
      <alignment horizontal="center" vertical="center"/>
      <protection locked="0"/>
    </xf>
    <xf numFmtId="58" fontId="0" fillId="3" borderId="53" xfId="0" applyNumberFormat="1" applyFill="1" applyBorder="1" applyAlignment="1" applyProtection="1">
      <alignment horizontal="center" vertical="center"/>
      <protection locked="0"/>
    </xf>
    <xf numFmtId="0" fontId="0" fillId="3" borderId="43" xfId="0" applyFill="1" applyBorder="1" applyAlignment="1" applyProtection="1">
      <alignment vertical="center"/>
      <protection/>
    </xf>
    <xf numFmtId="0" fontId="0" fillId="3" borderId="6" xfId="0" applyFill="1" applyBorder="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47</xdr:row>
      <xdr:rowOff>28575</xdr:rowOff>
    </xdr:from>
    <xdr:to>
      <xdr:col>8</xdr:col>
      <xdr:colOff>209550</xdr:colOff>
      <xdr:row>47</xdr:row>
      <xdr:rowOff>180975</xdr:rowOff>
    </xdr:to>
    <xdr:pic>
      <xdr:nvPicPr>
        <xdr:cNvPr id="1" name="CheckBox1"/>
        <xdr:cNvPicPr preferRelativeResize="1">
          <a:picLocks noChangeAspect="1"/>
        </xdr:cNvPicPr>
      </xdr:nvPicPr>
      <xdr:blipFill>
        <a:blip r:embed="rId1"/>
        <a:stretch>
          <a:fillRect/>
        </a:stretch>
      </xdr:blipFill>
      <xdr:spPr>
        <a:xfrm>
          <a:off x="2190750" y="9629775"/>
          <a:ext cx="142875" cy="152400"/>
        </a:xfrm>
        <a:prstGeom prst="rect">
          <a:avLst/>
        </a:prstGeom>
        <a:noFill/>
        <a:ln w="9525" cmpd="sng">
          <a:noFill/>
        </a:ln>
      </xdr:spPr>
    </xdr:pic>
    <xdr:clientData fLocksWithSheet="0"/>
  </xdr:twoCellAnchor>
  <xdr:twoCellAnchor editAs="oneCell">
    <xdr:from>
      <xdr:col>8</xdr:col>
      <xdr:colOff>66675</xdr:colOff>
      <xdr:row>48</xdr:row>
      <xdr:rowOff>28575</xdr:rowOff>
    </xdr:from>
    <xdr:to>
      <xdr:col>8</xdr:col>
      <xdr:colOff>209550</xdr:colOff>
      <xdr:row>48</xdr:row>
      <xdr:rowOff>180975</xdr:rowOff>
    </xdr:to>
    <xdr:pic>
      <xdr:nvPicPr>
        <xdr:cNvPr id="2" name="CheckBox2"/>
        <xdr:cNvPicPr preferRelativeResize="1">
          <a:picLocks noChangeAspect="1"/>
        </xdr:cNvPicPr>
      </xdr:nvPicPr>
      <xdr:blipFill>
        <a:blip r:embed="rId2"/>
        <a:stretch>
          <a:fillRect/>
        </a:stretch>
      </xdr:blipFill>
      <xdr:spPr>
        <a:xfrm>
          <a:off x="2190750" y="9829800"/>
          <a:ext cx="142875" cy="1524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AR94"/>
  <sheetViews>
    <sheetView showGridLines="0" tabSelected="1" view="pageBreakPreview" zoomScaleSheetLayoutView="100" workbookViewId="0" topLeftCell="A1">
      <selection activeCell="C8" sqref="C8:U8"/>
    </sheetView>
  </sheetViews>
  <sheetFormatPr defaultColWidth="9.00390625" defaultRowHeight="13.5"/>
  <cols>
    <col min="1" max="1" width="1.625" style="16" customWidth="1"/>
    <col min="2" max="37" width="2.625" style="16" customWidth="1"/>
    <col min="38" max="38" width="1.625" style="16" customWidth="1"/>
    <col min="39" max="74" width="2.625" style="16" customWidth="1"/>
    <col min="75" max="16384" width="9.00390625" style="16" customWidth="1"/>
  </cols>
  <sheetData>
    <row r="1" spans="1:39" ht="15" customHeight="1">
      <c r="A1" s="167"/>
      <c r="B1" s="225" t="s">
        <v>151</v>
      </c>
      <c r="C1" s="225"/>
      <c r="D1" s="225"/>
      <c r="E1" s="225"/>
      <c r="F1" s="225"/>
      <c r="G1" s="225"/>
      <c r="H1" s="225"/>
      <c r="I1" s="225"/>
      <c r="J1" s="225"/>
      <c r="K1" s="225"/>
      <c r="L1" s="225"/>
      <c r="M1" s="225"/>
      <c r="N1" s="225"/>
      <c r="O1" s="168"/>
      <c r="AD1" s="15" t="s">
        <v>64</v>
      </c>
      <c r="AE1" s="166"/>
      <c r="AF1" s="219"/>
      <c r="AG1" s="219"/>
      <c r="AH1" s="219"/>
      <c r="AI1" s="219"/>
      <c r="AJ1" s="219"/>
      <c r="AK1" s="219"/>
      <c r="AM1" s="29"/>
    </row>
    <row r="2" spans="2:37" ht="15" customHeight="1">
      <c r="B2" s="258" t="s">
        <v>152</v>
      </c>
      <c r="C2" s="258"/>
      <c r="D2" s="258"/>
      <c r="E2" s="258"/>
      <c r="F2" s="258"/>
      <c r="G2" s="258"/>
      <c r="H2" s="258"/>
      <c r="I2" s="258"/>
      <c r="J2" s="258"/>
      <c r="K2" s="258"/>
      <c r="L2" s="258"/>
      <c r="M2" s="258"/>
      <c r="N2" s="258"/>
      <c r="O2" s="16" t="s">
        <v>41</v>
      </c>
      <c r="AD2" s="14" t="s">
        <v>93</v>
      </c>
      <c r="AE2" s="15"/>
      <c r="AF2" s="12"/>
      <c r="AG2" s="15" t="s">
        <v>94</v>
      </c>
      <c r="AH2" s="12"/>
      <c r="AI2" s="15" t="s">
        <v>95</v>
      </c>
      <c r="AJ2" s="12"/>
      <c r="AK2" s="15" t="s">
        <v>96</v>
      </c>
    </row>
    <row r="3" spans="2:37" ht="15" customHeight="1">
      <c r="B3" s="281" t="s">
        <v>153</v>
      </c>
      <c r="C3" s="281"/>
      <c r="D3" s="281"/>
      <c r="E3" s="281"/>
      <c r="F3" s="281"/>
      <c r="G3" s="281"/>
      <c r="H3" s="281"/>
      <c r="I3" s="281"/>
      <c r="J3" s="281"/>
      <c r="K3" s="281"/>
      <c r="L3" s="281"/>
      <c r="M3" s="281"/>
      <c r="N3" s="281"/>
      <c r="O3" s="169"/>
      <c r="P3" s="170"/>
      <c r="Q3" s="169"/>
      <c r="R3" s="169"/>
      <c r="S3" s="169"/>
      <c r="W3" s="171"/>
      <c r="X3" s="171"/>
      <c r="Y3" s="171"/>
      <c r="Z3" s="171"/>
      <c r="AD3" s="172"/>
      <c r="AJ3" s="54"/>
      <c r="AK3" s="54"/>
    </row>
    <row r="4" spans="12:38" ht="15" customHeight="1">
      <c r="L4" s="29"/>
      <c r="W4" s="29"/>
      <c r="X4" s="29"/>
      <c r="Y4" s="29"/>
      <c r="Z4" s="29"/>
      <c r="AA4" s="173" t="s">
        <v>136</v>
      </c>
      <c r="AB4" s="15"/>
      <c r="AC4" s="15"/>
      <c r="AD4" s="279"/>
      <c r="AE4" s="280"/>
      <c r="AF4" s="280"/>
      <c r="AG4" s="280"/>
      <c r="AH4" s="280"/>
      <c r="AI4" s="280"/>
      <c r="AJ4" s="280"/>
      <c r="AK4" s="280"/>
      <c r="AL4" s="29"/>
    </row>
    <row r="5" spans="12:38" ht="15" customHeight="1">
      <c r="L5" s="29"/>
      <c r="W5" s="29"/>
      <c r="X5" s="29"/>
      <c r="Y5" s="29"/>
      <c r="Z5" s="29"/>
      <c r="AA5" s="174"/>
      <c r="AB5" s="29"/>
      <c r="AC5" s="29"/>
      <c r="AD5" s="29"/>
      <c r="AE5" s="29"/>
      <c r="AF5" s="29"/>
      <c r="AG5" s="29"/>
      <c r="AH5" s="54"/>
      <c r="AI5" s="54"/>
      <c r="AJ5" s="54"/>
      <c r="AK5" s="54"/>
      <c r="AL5" s="29"/>
    </row>
    <row r="6" spans="12:38" ht="15" customHeight="1">
      <c r="L6" s="29"/>
      <c r="AB6" s="29"/>
      <c r="AC6" s="175"/>
      <c r="AD6" s="262" t="s">
        <v>157</v>
      </c>
      <c r="AE6" s="262"/>
      <c r="AF6" s="262"/>
      <c r="AG6" s="262"/>
      <c r="AH6" s="262" t="s">
        <v>156</v>
      </c>
      <c r="AI6" s="262"/>
      <c r="AJ6" s="262"/>
      <c r="AK6" s="262"/>
      <c r="AL6" s="176"/>
    </row>
    <row r="7" spans="12:38" ht="15" customHeight="1">
      <c r="L7" s="29"/>
      <c r="AC7" s="175"/>
      <c r="AD7" s="264"/>
      <c r="AE7" s="265"/>
      <c r="AF7" s="265"/>
      <c r="AG7" s="266"/>
      <c r="AH7" s="270"/>
      <c r="AI7" s="271"/>
      <c r="AJ7" s="271"/>
      <c r="AK7" s="272"/>
      <c r="AL7" s="176"/>
    </row>
    <row r="8" spans="3:38" ht="32.25" customHeight="1">
      <c r="C8" s="312" t="s">
        <v>37</v>
      </c>
      <c r="D8" s="312"/>
      <c r="E8" s="312"/>
      <c r="F8" s="312"/>
      <c r="G8" s="312"/>
      <c r="H8" s="312"/>
      <c r="I8" s="312"/>
      <c r="J8" s="312"/>
      <c r="K8" s="312"/>
      <c r="L8" s="312"/>
      <c r="M8" s="312"/>
      <c r="N8" s="312"/>
      <c r="O8" s="312"/>
      <c r="P8" s="312"/>
      <c r="Q8" s="312"/>
      <c r="R8" s="312"/>
      <c r="S8" s="312"/>
      <c r="T8" s="312"/>
      <c r="U8" s="312"/>
      <c r="V8" s="177"/>
      <c r="W8" s="177"/>
      <c r="X8" s="178" t="s">
        <v>91</v>
      </c>
      <c r="Y8" s="223"/>
      <c r="Z8" s="223"/>
      <c r="AA8" s="223"/>
      <c r="AB8" s="179" t="s">
        <v>92</v>
      </c>
      <c r="AC8" s="175"/>
      <c r="AD8" s="267"/>
      <c r="AE8" s="268"/>
      <c r="AF8" s="268"/>
      <c r="AG8" s="269"/>
      <c r="AH8" s="273"/>
      <c r="AI8" s="274"/>
      <c r="AJ8" s="274"/>
      <c r="AK8" s="275"/>
      <c r="AL8" s="176"/>
    </row>
    <row r="9" spans="2:37" ht="15" customHeight="1" thickBot="1">
      <c r="B9" s="47" t="s">
        <v>39</v>
      </c>
      <c r="C9" s="47"/>
      <c r="AH9" s="263"/>
      <c r="AI9" s="263"/>
      <c r="AJ9" s="263"/>
      <c r="AK9" s="263"/>
    </row>
    <row r="10" spans="2:37" ht="15" customHeight="1" thickBot="1">
      <c r="B10" s="320" t="s">
        <v>83</v>
      </c>
      <c r="C10" s="321"/>
      <c r="D10" s="321"/>
      <c r="E10" s="321"/>
      <c r="F10" s="321"/>
      <c r="G10" s="321"/>
      <c r="H10" s="321"/>
      <c r="I10" s="321"/>
      <c r="J10" s="321"/>
      <c r="K10" s="321"/>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17"/>
    </row>
    <row r="11" spans="2:37" ht="15" customHeight="1">
      <c r="B11" s="276" t="s">
        <v>119</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8"/>
    </row>
    <row r="12" spans="2:37" ht="15" customHeight="1" thickBot="1">
      <c r="B12" s="259"/>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1"/>
    </row>
    <row r="13" spans="2:37" ht="15" customHeight="1" thickBot="1">
      <c r="B13" s="18"/>
      <c r="C13" s="18"/>
      <c r="D13" s="18"/>
      <c r="E13" s="18"/>
      <c r="F13" s="18"/>
      <c r="G13" s="18"/>
      <c r="H13" s="18"/>
      <c r="I13" s="18"/>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row>
    <row r="14" spans="2:37" ht="15" customHeight="1">
      <c r="B14" s="228" t="s">
        <v>8</v>
      </c>
      <c r="C14" s="229"/>
      <c r="D14" s="229"/>
      <c r="E14" s="209"/>
      <c r="F14" s="196"/>
      <c r="G14" s="197"/>
      <c r="H14" s="197"/>
      <c r="I14" s="197"/>
      <c r="J14" s="197"/>
      <c r="K14" s="197"/>
      <c r="L14" s="197"/>
      <c r="M14" s="197"/>
      <c r="N14" s="197"/>
      <c r="O14" s="197"/>
      <c r="P14" s="197"/>
      <c r="Q14" s="197"/>
      <c r="R14" s="197"/>
      <c r="S14" s="197"/>
      <c r="T14" s="197"/>
      <c r="U14" s="198"/>
      <c r="V14" s="23" t="s">
        <v>97</v>
      </c>
      <c r="W14" s="24"/>
      <c r="X14" s="24"/>
      <c r="Y14" s="24"/>
      <c r="Z14" s="24" t="s">
        <v>93</v>
      </c>
      <c r="AA14" s="24"/>
      <c r="AB14" s="8"/>
      <c r="AC14" s="24" t="s">
        <v>94</v>
      </c>
      <c r="AD14" s="8"/>
      <c r="AE14" s="24" t="s">
        <v>95</v>
      </c>
      <c r="AF14" s="8"/>
      <c r="AG14" s="14" t="s">
        <v>96</v>
      </c>
      <c r="AH14" s="24"/>
      <c r="AI14" s="24"/>
      <c r="AJ14" s="24"/>
      <c r="AK14" s="26"/>
    </row>
    <row r="15" spans="2:37" ht="15" customHeight="1">
      <c r="B15" s="210" t="s">
        <v>5</v>
      </c>
      <c r="C15" s="211"/>
      <c r="D15" s="211"/>
      <c r="E15" s="212"/>
      <c r="F15" s="230"/>
      <c r="G15" s="231"/>
      <c r="H15" s="231"/>
      <c r="I15" s="231"/>
      <c r="J15" s="231"/>
      <c r="K15" s="231"/>
      <c r="L15" s="231"/>
      <c r="M15" s="231"/>
      <c r="N15" s="231"/>
      <c r="O15" s="231"/>
      <c r="P15" s="231"/>
      <c r="Q15" s="231"/>
      <c r="R15" s="231"/>
      <c r="S15" s="231"/>
      <c r="T15" s="231"/>
      <c r="U15" s="232"/>
      <c r="V15" s="23" t="s">
        <v>80</v>
      </c>
      <c r="W15" s="24"/>
      <c r="X15" s="24"/>
      <c r="Y15" s="10"/>
      <c r="Z15" s="13" t="s">
        <v>81</v>
      </c>
      <c r="AA15" s="195"/>
      <c r="AB15" s="13" t="s">
        <v>82</v>
      </c>
      <c r="AC15" s="11"/>
      <c r="AD15" s="13" t="s">
        <v>81</v>
      </c>
      <c r="AE15" s="195"/>
      <c r="AF15" s="27"/>
      <c r="AG15" s="234" t="s">
        <v>69</v>
      </c>
      <c r="AH15" s="235"/>
      <c r="AI15" s="206"/>
      <c r="AJ15" s="206"/>
      <c r="AK15" s="257"/>
    </row>
    <row r="16" spans="2:37" ht="15" customHeight="1">
      <c r="B16" s="213" t="s">
        <v>139</v>
      </c>
      <c r="C16" s="235"/>
      <c r="D16" s="235"/>
      <c r="E16" s="236"/>
      <c r="F16" s="230"/>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56"/>
    </row>
    <row r="17" spans="1:38" ht="15" customHeight="1">
      <c r="A17" s="28"/>
      <c r="B17" s="214" t="s">
        <v>62</v>
      </c>
      <c r="C17" s="215"/>
      <c r="D17" s="215"/>
      <c r="E17" s="216"/>
      <c r="F17" s="29" t="s">
        <v>98</v>
      </c>
      <c r="G17" s="29"/>
      <c r="H17" s="206"/>
      <c r="I17" s="206"/>
      <c r="J17" s="206"/>
      <c r="K17" s="206"/>
      <c r="L17" s="29"/>
      <c r="M17" s="29"/>
      <c r="N17" s="29" t="s">
        <v>144</v>
      </c>
      <c r="O17" s="29"/>
      <c r="P17" s="29"/>
      <c r="Q17" s="206"/>
      <c r="R17" s="206"/>
      <c r="S17" s="206"/>
      <c r="T17" s="206"/>
      <c r="U17" s="27" t="s">
        <v>143</v>
      </c>
      <c r="V17" s="30"/>
      <c r="W17" s="31"/>
      <c r="X17" s="32"/>
      <c r="Y17" s="32"/>
      <c r="Z17" s="32"/>
      <c r="AA17" s="32"/>
      <c r="AB17" s="32"/>
      <c r="AC17" s="32"/>
      <c r="AD17" s="32"/>
      <c r="AE17" s="32"/>
      <c r="AF17" s="32"/>
      <c r="AG17" s="32"/>
      <c r="AH17" s="32"/>
      <c r="AI17" s="32"/>
      <c r="AJ17" s="32"/>
      <c r="AK17" s="33"/>
      <c r="AL17" s="34"/>
    </row>
    <row r="18" spans="1:38" ht="15" customHeight="1">
      <c r="A18" s="28"/>
      <c r="B18" s="207"/>
      <c r="C18" s="208"/>
      <c r="D18" s="208"/>
      <c r="E18" s="202"/>
      <c r="F18" s="234" t="s">
        <v>141</v>
      </c>
      <c r="G18" s="235"/>
      <c r="H18" s="235"/>
      <c r="I18" s="236"/>
      <c r="J18" s="230"/>
      <c r="K18" s="231"/>
      <c r="L18" s="231"/>
      <c r="M18" s="232"/>
      <c r="N18" s="234" t="s">
        <v>142</v>
      </c>
      <c r="O18" s="235"/>
      <c r="P18" s="235"/>
      <c r="Q18" s="236"/>
      <c r="R18" s="230"/>
      <c r="S18" s="231"/>
      <c r="T18" s="231"/>
      <c r="U18" s="232"/>
      <c r="V18" s="234" t="s">
        <v>270</v>
      </c>
      <c r="W18" s="235"/>
      <c r="X18" s="235"/>
      <c r="Y18" s="235"/>
      <c r="Z18" s="235"/>
      <c r="AA18" s="236"/>
      <c r="AB18" s="253"/>
      <c r="AC18" s="254"/>
      <c r="AD18" s="254"/>
      <c r="AE18" s="254"/>
      <c r="AF18" s="254"/>
      <c r="AG18" s="254"/>
      <c r="AH18" s="254"/>
      <c r="AI18" s="254"/>
      <c r="AJ18" s="254"/>
      <c r="AK18" s="255"/>
      <c r="AL18" s="34"/>
    </row>
    <row r="19" spans="1:43" ht="15" customHeight="1">
      <c r="A19" s="28"/>
      <c r="B19" s="203"/>
      <c r="C19" s="204"/>
      <c r="D19" s="204"/>
      <c r="E19" s="205"/>
      <c r="F19" s="35" t="s">
        <v>145</v>
      </c>
      <c r="G19" s="36"/>
      <c r="H19" s="36"/>
      <c r="I19" s="37"/>
      <c r="J19" s="253"/>
      <c r="K19" s="254"/>
      <c r="L19" s="254"/>
      <c r="M19" s="254"/>
      <c r="N19" s="254"/>
      <c r="O19" s="254"/>
      <c r="P19" s="254"/>
      <c r="Q19" s="254"/>
      <c r="R19" s="254"/>
      <c r="S19" s="254"/>
      <c r="T19" s="254"/>
      <c r="U19" s="233"/>
      <c r="V19" s="217">
        <f>IF(AB19="","","主任技術者　氏名")</f>
      </c>
      <c r="W19" s="218"/>
      <c r="X19" s="218"/>
      <c r="Y19" s="218"/>
      <c r="Z19" s="218"/>
      <c r="AA19" s="218"/>
      <c r="AB19" s="237"/>
      <c r="AC19" s="237"/>
      <c r="AD19" s="237"/>
      <c r="AE19" s="237"/>
      <c r="AF19" s="237"/>
      <c r="AG19" s="237"/>
      <c r="AH19" s="237"/>
      <c r="AI19" s="237"/>
      <c r="AJ19" s="237"/>
      <c r="AK19" s="238"/>
      <c r="AL19" s="34"/>
      <c r="AQ19" s="16" t="s">
        <v>39</v>
      </c>
    </row>
    <row r="20" spans="1:39" ht="15" customHeight="1">
      <c r="A20" s="28"/>
      <c r="B20" s="214" t="s">
        <v>237</v>
      </c>
      <c r="C20" s="215"/>
      <c r="D20" s="215"/>
      <c r="E20" s="216"/>
      <c r="F20" s="38" t="s">
        <v>146</v>
      </c>
      <c r="G20" s="38"/>
      <c r="H20" s="35"/>
      <c r="I20" s="37"/>
      <c r="J20" s="253"/>
      <c r="K20" s="254"/>
      <c r="L20" s="254"/>
      <c r="M20" s="254"/>
      <c r="N20" s="254"/>
      <c r="O20" s="254"/>
      <c r="P20" s="254"/>
      <c r="Q20" s="254"/>
      <c r="R20" s="254"/>
      <c r="S20" s="254"/>
      <c r="T20" s="254"/>
      <c r="U20" s="233"/>
      <c r="V20" s="39"/>
      <c r="W20" s="40"/>
      <c r="X20" s="41"/>
      <c r="Y20" s="41"/>
      <c r="Z20" s="41"/>
      <c r="AA20" s="41"/>
      <c r="AB20" s="32"/>
      <c r="AC20" s="32"/>
      <c r="AD20" s="32"/>
      <c r="AE20" s="32"/>
      <c r="AF20" s="32"/>
      <c r="AG20" s="1"/>
      <c r="AH20" s="2"/>
      <c r="AI20" s="2"/>
      <c r="AJ20" s="42"/>
      <c r="AK20" s="43"/>
      <c r="AL20" s="44"/>
      <c r="AM20" s="45"/>
    </row>
    <row r="21" spans="1:39" ht="15" customHeight="1">
      <c r="A21" s="28"/>
      <c r="B21" s="207"/>
      <c r="C21" s="208"/>
      <c r="D21" s="208"/>
      <c r="E21" s="202"/>
      <c r="F21" s="38" t="s">
        <v>140</v>
      </c>
      <c r="G21" s="35"/>
      <c r="H21" s="36"/>
      <c r="I21" s="37"/>
      <c r="J21" s="253"/>
      <c r="K21" s="254"/>
      <c r="L21" s="254"/>
      <c r="M21" s="254"/>
      <c r="N21" s="254"/>
      <c r="O21" s="254"/>
      <c r="P21" s="254"/>
      <c r="Q21" s="254"/>
      <c r="R21" s="254"/>
      <c r="S21" s="254"/>
      <c r="T21" s="254"/>
      <c r="U21" s="233"/>
      <c r="V21" s="39"/>
      <c r="W21" s="40"/>
      <c r="X21" s="41"/>
      <c r="Y21" s="41"/>
      <c r="Z21" s="41"/>
      <c r="AA21" s="41"/>
      <c r="AB21" s="32"/>
      <c r="AC21" s="32"/>
      <c r="AD21" s="32"/>
      <c r="AE21" s="32"/>
      <c r="AF21" s="32"/>
      <c r="AG21" s="1"/>
      <c r="AH21" s="2"/>
      <c r="AI21" s="2"/>
      <c r="AJ21" s="42"/>
      <c r="AK21" s="43"/>
      <c r="AL21" s="44"/>
      <c r="AM21" s="45"/>
    </row>
    <row r="22" spans="1:39" ht="15" customHeight="1">
      <c r="A22" s="28"/>
      <c r="B22" s="203"/>
      <c r="C22" s="204"/>
      <c r="D22" s="204"/>
      <c r="E22" s="205"/>
      <c r="F22" s="217">
        <f>IF(AA57="無","","工事長の評価")</f>
      </c>
      <c r="G22" s="218"/>
      <c r="H22" s="218"/>
      <c r="I22" s="218"/>
      <c r="J22" s="218"/>
      <c r="K22" s="185">
        <f>IF(AA57="無","",W58)</f>
      </c>
      <c r="L22" s="186">
        <f>IF(AA57="無","",AA58)</f>
      </c>
      <c r="M22" s="186">
        <f>IF(AA57="無","",AE58)</f>
      </c>
      <c r="N22" s="187">
        <f>IF(AA57="無","",AI58)</f>
      </c>
      <c r="O22" s="187">
        <f>IF(AA57="無","",AM58)</f>
      </c>
      <c r="P22" s="227">
        <f>IF(AA57="無","",AE58)</f>
      </c>
      <c r="Q22" s="227"/>
      <c r="R22" s="188"/>
      <c r="S22" s="189"/>
      <c r="T22" s="188"/>
      <c r="U22" s="190"/>
      <c r="V22" s="39"/>
      <c r="W22" s="40"/>
      <c r="X22" s="41"/>
      <c r="Y22" s="41"/>
      <c r="Z22" s="41"/>
      <c r="AA22" s="41"/>
      <c r="AB22" s="32"/>
      <c r="AC22" s="32"/>
      <c r="AD22" s="32"/>
      <c r="AE22" s="32"/>
      <c r="AF22" s="32"/>
      <c r="AG22" s="1"/>
      <c r="AH22" s="2"/>
      <c r="AI22" s="2"/>
      <c r="AJ22" s="42"/>
      <c r="AK22" s="43"/>
      <c r="AL22" s="44"/>
      <c r="AM22" s="45"/>
    </row>
    <row r="23" spans="1:39" ht="15" customHeight="1" thickBot="1">
      <c r="A23" s="29"/>
      <c r="B23" s="220" t="s">
        <v>148</v>
      </c>
      <c r="C23" s="221"/>
      <c r="D23" s="221"/>
      <c r="E23" s="222"/>
      <c r="F23" s="242"/>
      <c r="G23" s="243"/>
      <c r="H23" s="243"/>
      <c r="I23" s="243"/>
      <c r="J23" s="243"/>
      <c r="K23" s="243"/>
      <c r="L23" s="243"/>
      <c r="M23" s="243"/>
      <c r="N23" s="243"/>
      <c r="O23" s="243"/>
      <c r="P23" s="243"/>
      <c r="Q23" s="243"/>
      <c r="R23" s="243"/>
      <c r="S23" s="243"/>
      <c r="T23" s="243"/>
      <c r="U23" s="226"/>
      <c r="V23" s="298" t="s">
        <v>147</v>
      </c>
      <c r="W23" s="221"/>
      <c r="X23" s="221"/>
      <c r="Y23" s="221"/>
      <c r="Z23" s="221"/>
      <c r="AA23" s="222"/>
      <c r="AB23" s="242"/>
      <c r="AC23" s="243"/>
      <c r="AD23" s="243"/>
      <c r="AE23" s="243"/>
      <c r="AF23" s="243"/>
      <c r="AG23" s="243"/>
      <c r="AH23" s="243"/>
      <c r="AI23" s="243"/>
      <c r="AJ23" s="243"/>
      <c r="AK23" s="244"/>
      <c r="AL23" s="45"/>
      <c r="AM23" s="45"/>
    </row>
    <row r="24" spans="2:37" ht="15" customHeight="1" thickBot="1">
      <c r="B24" s="296" t="s">
        <v>149</v>
      </c>
      <c r="C24" s="297"/>
      <c r="D24" s="297"/>
      <c r="E24" s="297"/>
      <c r="F24" s="297"/>
      <c r="G24" s="297"/>
      <c r="H24" s="248" t="s">
        <v>271</v>
      </c>
      <c r="I24" s="249"/>
      <c r="J24" s="245"/>
      <c r="K24" s="246"/>
      <c r="L24" s="246"/>
      <c r="M24" s="246"/>
      <c r="N24" s="246"/>
      <c r="O24" s="246"/>
      <c r="P24" s="246"/>
      <c r="Q24" s="246"/>
      <c r="R24" s="246"/>
      <c r="S24" s="246"/>
      <c r="T24" s="246"/>
      <c r="U24" s="247"/>
      <c r="V24" s="248" t="s">
        <v>150</v>
      </c>
      <c r="W24" s="249"/>
      <c r="X24" s="245"/>
      <c r="Y24" s="246"/>
      <c r="Z24" s="246"/>
      <c r="AA24" s="246"/>
      <c r="AB24" s="246"/>
      <c r="AC24" s="246"/>
      <c r="AD24" s="246"/>
      <c r="AE24" s="246"/>
      <c r="AF24" s="246"/>
      <c r="AG24" s="246"/>
      <c r="AH24" s="246"/>
      <c r="AI24" s="246"/>
      <c r="AJ24" s="246"/>
      <c r="AK24" s="295"/>
    </row>
    <row r="25" ht="15" customHeight="1">
      <c r="A25" s="16" t="s">
        <v>41</v>
      </c>
    </row>
    <row r="26" spans="2:39" ht="15" customHeight="1" thickBot="1">
      <c r="B26" s="46" t="s">
        <v>55</v>
      </c>
      <c r="C26" s="46"/>
      <c r="F26" s="47" t="s">
        <v>154</v>
      </c>
      <c r="M26" s="47"/>
      <c r="AM26" s="16" t="s">
        <v>41</v>
      </c>
    </row>
    <row r="27" spans="2:37" ht="15" customHeight="1">
      <c r="B27" s="20" t="s">
        <v>56</v>
      </c>
      <c r="C27" s="21"/>
      <c r="D27" s="21"/>
      <c r="E27" s="21"/>
      <c r="F27" s="21"/>
      <c r="G27" s="21"/>
      <c r="H27" s="21"/>
      <c r="I27" s="21"/>
      <c r="J27" s="21"/>
      <c r="K27" s="21"/>
      <c r="L27" s="21"/>
      <c r="M27" s="21"/>
      <c r="N27" s="21"/>
      <c r="O27" s="21"/>
      <c r="P27" s="21"/>
      <c r="Q27" s="22"/>
      <c r="R27" s="48" t="s">
        <v>57</v>
      </c>
      <c r="S27" s="21"/>
      <c r="T27" s="21"/>
      <c r="U27" s="21"/>
      <c r="V27" s="21"/>
      <c r="W27" s="21"/>
      <c r="X27" s="21"/>
      <c r="Y27" s="21"/>
      <c r="Z27" s="21"/>
      <c r="AA27" s="21"/>
      <c r="AB27" s="21"/>
      <c r="AC27" s="21"/>
      <c r="AD27" s="21"/>
      <c r="AE27" s="21"/>
      <c r="AF27" s="21"/>
      <c r="AG27" s="21"/>
      <c r="AH27" s="21"/>
      <c r="AI27" s="21"/>
      <c r="AJ27" s="21"/>
      <c r="AK27" s="49"/>
    </row>
    <row r="28" spans="2:37" ht="15" customHeight="1">
      <c r="B28" s="50" t="s">
        <v>75</v>
      </c>
      <c r="C28" s="51"/>
      <c r="D28" s="51"/>
      <c r="E28" s="51"/>
      <c r="F28" s="51"/>
      <c r="G28" s="51"/>
      <c r="H28" s="51"/>
      <c r="I28" s="51"/>
      <c r="J28" s="51"/>
      <c r="K28" s="51"/>
      <c r="L28" s="51"/>
      <c r="M28" s="51"/>
      <c r="N28" s="51" t="s">
        <v>70</v>
      </c>
      <c r="O28" s="310">
        <f>'点検シート'!$Z$53</f>
        <v>0</v>
      </c>
      <c r="P28" s="310"/>
      <c r="Q28" s="311"/>
      <c r="R28" s="250" t="s">
        <v>125</v>
      </c>
      <c r="S28" s="251"/>
      <c r="T28" s="251"/>
      <c r="U28" s="252"/>
      <c r="V28" s="250" t="s">
        <v>126</v>
      </c>
      <c r="W28" s="251"/>
      <c r="X28" s="251"/>
      <c r="Y28" s="252"/>
      <c r="Z28" s="250" t="s">
        <v>127</v>
      </c>
      <c r="AA28" s="251"/>
      <c r="AB28" s="251"/>
      <c r="AC28" s="252"/>
      <c r="AD28" s="250" t="s">
        <v>128</v>
      </c>
      <c r="AE28" s="251"/>
      <c r="AF28" s="251"/>
      <c r="AG28" s="252"/>
      <c r="AH28" s="250" t="s">
        <v>129</v>
      </c>
      <c r="AI28" s="251"/>
      <c r="AJ28" s="251"/>
      <c r="AK28" s="288"/>
    </row>
    <row r="29" spans="2:37" ht="15" customHeight="1">
      <c r="B29" s="52" t="s">
        <v>76</v>
      </c>
      <c r="C29" s="53"/>
      <c r="D29" s="53"/>
      <c r="E29" s="53"/>
      <c r="F29" s="53"/>
      <c r="G29" s="53"/>
      <c r="H29" s="53"/>
      <c r="I29" s="53"/>
      <c r="J29" s="53"/>
      <c r="K29" s="53"/>
      <c r="L29" s="53"/>
      <c r="M29" s="53"/>
      <c r="N29" s="53" t="s">
        <v>71</v>
      </c>
      <c r="O29" s="293">
        <f>'点検シート'!$Y$53</f>
        <v>0</v>
      </c>
      <c r="P29" s="293"/>
      <c r="Q29" s="294"/>
      <c r="R29" s="284" t="s">
        <v>111</v>
      </c>
      <c r="S29" s="285"/>
      <c r="T29" s="285"/>
      <c r="U29" s="290"/>
      <c r="V29" s="284" t="s">
        <v>112</v>
      </c>
      <c r="W29" s="285"/>
      <c r="X29" s="285"/>
      <c r="Y29" s="290"/>
      <c r="Z29" s="284" t="s">
        <v>113</v>
      </c>
      <c r="AA29" s="285"/>
      <c r="AB29" s="285"/>
      <c r="AC29" s="290"/>
      <c r="AD29" s="284" t="s">
        <v>114</v>
      </c>
      <c r="AE29" s="285"/>
      <c r="AF29" s="285"/>
      <c r="AG29" s="290"/>
      <c r="AH29" s="284" t="s">
        <v>115</v>
      </c>
      <c r="AI29" s="285"/>
      <c r="AJ29" s="285"/>
      <c r="AK29" s="286"/>
    </row>
    <row r="30" spans="2:37" ht="15" customHeight="1">
      <c r="B30" s="55" t="s">
        <v>77</v>
      </c>
      <c r="C30" s="56"/>
      <c r="D30" s="56"/>
      <c r="E30" s="56"/>
      <c r="F30" s="56"/>
      <c r="G30" s="56"/>
      <c r="H30" s="56"/>
      <c r="I30" s="56"/>
      <c r="J30" s="56"/>
      <c r="K30" s="56"/>
      <c r="L30" s="56"/>
      <c r="M30" s="56"/>
      <c r="N30" s="56" t="s">
        <v>72</v>
      </c>
      <c r="O30" s="291" t="e">
        <f>(O29/O28)*100</f>
        <v>#DIV/0!</v>
      </c>
      <c r="P30" s="291"/>
      <c r="Q30" s="292"/>
      <c r="R30" s="239" t="e">
        <f>IF(AND(O30&gt;=96.5,O30&lt;=100),"○","")</f>
        <v>#DIV/0!</v>
      </c>
      <c r="S30" s="240"/>
      <c r="T30" s="240"/>
      <c r="U30" s="241"/>
      <c r="V30" s="239" t="e">
        <f>IF(AND(O30&gt;=89.5,O30&lt;=96.499),"○","")</f>
        <v>#DIV/0!</v>
      </c>
      <c r="W30" s="240"/>
      <c r="X30" s="240"/>
      <c r="Y30" s="241"/>
      <c r="Z30" s="239" t="e">
        <f>IF(AND(O30&gt;=79.5,O30&lt;=89.499),"○","")</f>
        <v>#DIV/0!</v>
      </c>
      <c r="AA30" s="240"/>
      <c r="AB30" s="240"/>
      <c r="AC30" s="241"/>
      <c r="AD30" s="239" t="e">
        <f>IF(AND(O30&gt;=69.5,O30&lt;=79.499),"○","")</f>
        <v>#DIV/0!</v>
      </c>
      <c r="AE30" s="240"/>
      <c r="AF30" s="240"/>
      <c r="AG30" s="241"/>
      <c r="AH30" s="239" t="e">
        <f>IF(AND(O30&gt;=0,O30&lt;=69.499),"○","")</f>
        <v>#DIV/0!</v>
      </c>
      <c r="AI30" s="240"/>
      <c r="AJ30" s="240"/>
      <c r="AK30" s="287"/>
    </row>
    <row r="31" spans="2:38" ht="15" customHeight="1">
      <c r="B31" s="57" t="s">
        <v>63</v>
      </c>
      <c r="C31" s="29"/>
      <c r="D31" s="29"/>
      <c r="E31" s="29"/>
      <c r="F31" s="29"/>
      <c r="G31" s="29"/>
      <c r="H31" s="29"/>
      <c r="I31" s="29"/>
      <c r="J31" s="29"/>
      <c r="K31" s="29"/>
      <c r="L31" s="29"/>
      <c r="M31" s="29"/>
      <c r="N31" s="29"/>
      <c r="O31" s="29"/>
      <c r="P31" s="29"/>
      <c r="Q31" s="29"/>
      <c r="R31" s="29"/>
      <c r="S31" s="29"/>
      <c r="T31" s="29"/>
      <c r="U31" s="29"/>
      <c r="V31" s="29"/>
      <c r="W31" s="29" t="s">
        <v>41</v>
      </c>
      <c r="X31" s="29" t="s">
        <v>41</v>
      </c>
      <c r="Y31" s="29"/>
      <c r="Z31" s="29"/>
      <c r="AA31" s="29"/>
      <c r="AB31" s="29"/>
      <c r="AC31" s="29"/>
      <c r="AD31" s="289">
        <f>IF($AA$57="無","","水平展開")</f>
      </c>
      <c r="AE31" s="289"/>
      <c r="AF31" s="289"/>
      <c r="AG31" s="289"/>
      <c r="AH31" s="289">
        <f>IF($AA$57="無","","水平展開")</f>
      </c>
      <c r="AI31" s="289"/>
      <c r="AJ31" s="289"/>
      <c r="AK31" s="309"/>
      <c r="AL31" s="34"/>
    </row>
    <row r="32" spans="2:37" ht="15" customHeight="1">
      <c r="B32" s="314" t="s">
        <v>41</v>
      </c>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6"/>
    </row>
    <row r="33" spans="2:41" ht="15" customHeight="1">
      <c r="B33" s="314"/>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6"/>
      <c r="AO33" s="16" t="s">
        <v>130</v>
      </c>
    </row>
    <row r="34" spans="2:40" ht="15" customHeight="1">
      <c r="B34" s="317"/>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9"/>
      <c r="AN34" s="16" t="s">
        <v>61</v>
      </c>
    </row>
    <row r="35" spans="2:37" ht="15" customHeight="1">
      <c r="B35" s="34" t="s">
        <v>58</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85"/>
      <c r="AE35" s="285"/>
      <c r="AF35" s="285"/>
      <c r="AG35" s="285"/>
      <c r="AH35" s="285"/>
      <c r="AI35" s="285"/>
      <c r="AJ35" s="285"/>
      <c r="AK35" s="286"/>
    </row>
    <row r="36" spans="2:37" ht="15" customHeight="1">
      <c r="B36" s="303">
        <f>IF($AA$57="無","","(")</f>
      </c>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5"/>
    </row>
    <row r="37" spans="2:37" ht="15" customHeight="1">
      <c r="B37" s="303"/>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5"/>
    </row>
    <row r="38" spans="2:37" ht="15" customHeight="1" thickBot="1">
      <c r="B38" s="306"/>
      <c r="C38" s="307"/>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8"/>
    </row>
    <row r="39" spans="2:37" ht="15" customHeight="1" thickBot="1">
      <c r="B39" s="16" t="s">
        <v>59</v>
      </c>
      <c r="AG39" s="29"/>
      <c r="AH39" s="29"/>
      <c r="AI39" s="29"/>
      <c r="AJ39" s="29"/>
      <c r="AK39" s="29"/>
    </row>
    <row r="40" spans="2:37" ht="15" customHeight="1">
      <c r="B40" s="20" t="s">
        <v>60</v>
      </c>
      <c r="C40" s="21"/>
      <c r="D40" s="21"/>
      <c r="E40" s="21"/>
      <c r="F40" s="21"/>
      <c r="G40" s="21"/>
      <c r="H40" s="21"/>
      <c r="I40" s="21"/>
      <c r="J40" s="21"/>
      <c r="K40" s="21"/>
      <c r="L40" s="21"/>
      <c r="M40" s="21"/>
      <c r="N40" s="21"/>
      <c r="O40" s="21"/>
      <c r="P40" s="21"/>
      <c r="Q40" s="22"/>
      <c r="R40" s="48" t="s">
        <v>57</v>
      </c>
      <c r="S40" s="21"/>
      <c r="T40" s="21"/>
      <c r="U40" s="21"/>
      <c r="V40" s="21"/>
      <c r="W40" s="21"/>
      <c r="X40" s="21"/>
      <c r="Y40" s="21"/>
      <c r="Z40" s="21"/>
      <c r="AA40" s="21"/>
      <c r="AB40" s="21"/>
      <c r="AC40" s="21"/>
      <c r="AD40" s="21"/>
      <c r="AE40" s="21"/>
      <c r="AF40" s="21"/>
      <c r="AG40" s="21"/>
      <c r="AH40" s="21"/>
      <c r="AI40" s="21"/>
      <c r="AJ40" s="21"/>
      <c r="AK40" s="49"/>
    </row>
    <row r="41" spans="2:41" ht="15" customHeight="1">
      <c r="B41" s="50" t="s">
        <v>78</v>
      </c>
      <c r="C41" s="51"/>
      <c r="D41" s="51"/>
      <c r="E41" s="51"/>
      <c r="F41" s="51"/>
      <c r="G41" s="51"/>
      <c r="H41" s="51"/>
      <c r="I41" s="51"/>
      <c r="J41" s="51"/>
      <c r="K41" s="51"/>
      <c r="L41" s="51"/>
      <c r="M41" s="51"/>
      <c r="N41" s="51" t="s">
        <v>73</v>
      </c>
      <c r="O41" s="310">
        <f>'点検シート'!$AJ$53</f>
        <v>0</v>
      </c>
      <c r="P41" s="310"/>
      <c r="Q41" s="311"/>
      <c r="R41" s="250" t="s">
        <v>125</v>
      </c>
      <c r="S41" s="251"/>
      <c r="T41" s="251"/>
      <c r="U41" s="252"/>
      <c r="V41" s="250" t="s">
        <v>126</v>
      </c>
      <c r="W41" s="251"/>
      <c r="X41" s="251"/>
      <c r="Y41" s="252"/>
      <c r="Z41" s="250" t="s">
        <v>127</v>
      </c>
      <c r="AA41" s="251"/>
      <c r="AB41" s="251"/>
      <c r="AC41" s="252"/>
      <c r="AD41" s="250" t="s">
        <v>128</v>
      </c>
      <c r="AE41" s="251"/>
      <c r="AF41" s="251"/>
      <c r="AG41" s="252"/>
      <c r="AH41" s="250" t="s">
        <v>129</v>
      </c>
      <c r="AI41" s="251"/>
      <c r="AJ41" s="251"/>
      <c r="AK41" s="288"/>
      <c r="AO41" s="16" t="s">
        <v>39</v>
      </c>
    </row>
    <row r="42" spans="2:37" ht="15" customHeight="1">
      <c r="B42" s="52" t="s">
        <v>79</v>
      </c>
      <c r="C42" s="53"/>
      <c r="D42" s="53"/>
      <c r="E42" s="53"/>
      <c r="F42" s="53"/>
      <c r="G42" s="53"/>
      <c r="H42" s="53"/>
      <c r="I42" s="53"/>
      <c r="J42" s="53"/>
      <c r="K42" s="53"/>
      <c r="L42" s="53"/>
      <c r="M42" s="53"/>
      <c r="N42" s="53" t="s">
        <v>74</v>
      </c>
      <c r="O42" s="293">
        <f>'点検シート'!$AI$53</f>
        <v>0</v>
      </c>
      <c r="P42" s="293"/>
      <c r="Q42" s="294"/>
      <c r="R42" s="284" t="s">
        <v>111</v>
      </c>
      <c r="S42" s="285"/>
      <c r="T42" s="285"/>
      <c r="U42" s="290"/>
      <c r="V42" s="284" t="s">
        <v>112</v>
      </c>
      <c r="W42" s="285"/>
      <c r="X42" s="285"/>
      <c r="Y42" s="290"/>
      <c r="Z42" s="284" t="s">
        <v>113</v>
      </c>
      <c r="AA42" s="285"/>
      <c r="AB42" s="285"/>
      <c r="AC42" s="290"/>
      <c r="AD42" s="284" t="s">
        <v>114</v>
      </c>
      <c r="AE42" s="285"/>
      <c r="AF42" s="285"/>
      <c r="AG42" s="290"/>
      <c r="AH42" s="284" t="s">
        <v>115</v>
      </c>
      <c r="AI42" s="285"/>
      <c r="AJ42" s="285"/>
      <c r="AK42" s="286"/>
    </row>
    <row r="43" spans="2:37" ht="15" customHeight="1">
      <c r="B43" s="55" t="s">
        <v>77</v>
      </c>
      <c r="C43" s="56"/>
      <c r="D43" s="56"/>
      <c r="E43" s="56"/>
      <c r="F43" s="56"/>
      <c r="G43" s="56"/>
      <c r="H43" s="56"/>
      <c r="I43" s="56"/>
      <c r="J43" s="56"/>
      <c r="K43" s="56"/>
      <c r="L43" s="56"/>
      <c r="M43" s="56"/>
      <c r="N43" s="56" t="s">
        <v>72</v>
      </c>
      <c r="O43" s="282" t="e">
        <f>(O42/O41)*100</f>
        <v>#DIV/0!</v>
      </c>
      <c r="P43" s="282"/>
      <c r="Q43" s="283"/>
      <c r="R43" s="239" t="e">
        <f>IF(AND(O43&gt;=96.5,O43&lt;=100),"○","")</f>
        <v>#DIV/0!</v>
      </c>
      <c r="S43" s="240"/>
      <c r="T43" s="240"/>
      <c r="U43" s="241"/>
      <c r="V43" s="239" t="e">
        <f>IF(AND(O43&gt;=89.5,O43&lt;=96.499),"○","")</f>
        <v>#DIV/0!</v>
      </c>
      <c r="W43" s="240"/>
      <c r="X43" s="240"/>
      <c r="Y43" s="241"/>
      <c r="Z43" s="239" t="e">
        <f>IF(AND(O43&gt;=79.5,O43&lt;=89.499),"○","")</f>
        <v>#DIV/0!</v>
      </c>
      <c r="AA43" s="240"/>
      <c r="AB43" s="240"/>
      <c r="AC43" s="241"/>
      <c r="AD43" s="239" t="e">
        <f>IF(AND(O43&gt;=69.5,O43&lt;=79.499),"○","")</f>
        <v>#DIV/0!</v>
      </c>
      <c r="AE43" s="240"/>
      <c r="AF43" s="240"/>
      <c r="AG43" s="241"/>
      <c r="AH43" s="239" t="e">
        <f>IF(AND(O43&gt;=0,O43&lt;=69.499),"○","")</f>
        <v>#DIV/0!</v>
      </c>
      <c r="AI43" s="240"/>
      <c r="AJ43" s="240"/>
      <c r="AK43" s="287"/>
    </row>
    <row r="44" spans="2:38" ht="15" customHeight="1">
      <c r="B44" s="57" t="s">
        <v>63</v>
      </c>
      <c r="C44" s="29"/>
      <c r="D44" s="29"/>
      <c r="E44" s="29"/>
      <c r="F44" s="29"/>
      <c r="G44" s="29"/>
      <c r="H44" s="29"/>
      <c r="I44" s="29"/>
      <c r="J44" s="29"/>
      <c r="K44" s="29"/>
      <c r="L44" s="29"/>
      <c r="M44" s="29"/>
      <c r="N44" s="29"/>
      <c r="O44" s="29"/>
      <c r="P44" s="29"/>
      <c r="Q44" s="29"/>
      <c r="R44" s="29"/>
      <c r="S44" s="29"/>
      <c r="T44" s="29"/>
      <c r="U44" s="29"/>
      <c r="V44" s="29"/>
      <c r="W44" s="29" t="s">
        <v>41</v>
      </c>
      <c r="X44" s="29" t="s">
        <v>41</v>
      </c>
      <c r="Y44" s="29"/>
      <c r="Z44" s="29"/>
      <c r="AA44" s="29"/>
      <c r="AB44" s="29"/>
      <c r="AC44" s="29"/>
      <c r="AD44" s="302"/>
      <c r="AE44" s="302"/>
      <c r="AF44" s="302"/>
      <c r="AG44" s="302"/>
      <c r="AH44" s="289">
        <f>IF($AA$57="無","","水平展開")</f>
      </c>
      <c r="AI44" s="289"/>
      <c r="AJ44" s="289"/>
      <c r="AK44" s="309"/>
      <c r="AL44" s="34"/>
    </row>
    <row r="45" spans="2:37" ht="15" customHeight="1">
      <c r="B45" s="314" t="s">
        <v>41</v>
      </c>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6"/>
    </row>
    <row r="46" spans="2:37" ht="15" customHeight="1">
      <c r="B46" s="314"/>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6"/>
    </row>
    <row r="47" spans="2:37" ht="15" customHeight="1">
      <c r="B47" s="317"/>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9"/>
    </row>
    <row r="48" spans="2:37" ht="15" customHeight="1">
      <c r="B48" s="34" t="s">
        <v>58</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85"/>
      <c r="AE48" s="285"/>
      <c r="AF48" s="285"/>
      <c r="AG48" s="285"/>
      <c r="AH48" s="285"/>
      <c r="AI48" s="285"/>
      <c r="AJ48" s="285"/>
      <c r="AK48" s="286"/>
    </row>
    <row r="49" spans="2:37" ht="15" customHeight="1">
      <c r="B49" s="303">
        <f>IF($AA$57="無","","(")</f>
      </c>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5"/>
    </row>
    <row r="50" spans="2:37" ht="15" customHeight="1">
      <c r="B50" s="303"/>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5"/>
    </row>
    <row r="51" spans="2:37" ht="15" customHeight="1" thickBot="1">
      <c r="B51" s="306"/>
      <c r="C51" s="307"/>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8"/>
    </row>
    <row r="52" spans="2:38" ht="15" customHeight="1">
      <c r="B52" s="16" t="s">
        <v>39</v>
      </c>
      <c r="W52" s="16" t="s">
        <v>39</v>
      </c>
      <c r="AL52" s="16" t="s">
        <v>41</v>
      </c>
    </row>
    <row r="53" spans="2:36" ht="15" customHeight="1">
      <c r="B53" s="46" t="s">
        <v>99</v>
      </c>
      <c r="C53" s="46"/>
      <c r="H53" s="199" t="s">
        <v>278</v>
      </c>
      <c r="I53" s="200"/>
      <c r="J53" s="200"/>
      <c r="AG53" s="29"/>
      <c r="AH53" s="29"/>
      <c r="AI53" s="29"/>
      <c r="AJ53" s="29"/>
    </row>
    <row r="54" spans="3:37" ht="15" customHeight="1">
      <c r="C54" s="58"/>
      <c r="D54" s="58"/>
      <c r="E54" s="58"/>
      <c r="F54" s="58"/>
      <c r="G54" s="58"/>
      <c r="H54" s="201" t="s">
        <v>279</v>
      </c>
      <c r="I54" s="58"/>
      <c r="J54" s="58"/>
      <c r="K54" s="58"/>
      <c r="L54" s="58"/>
      <c r="M54" s="58"/>
      <c r="N54" s="58"/>
      <c r="O54" s="58"/>
      <c r="P54" s="58"/>
      <c r="W54" s="58"/>
      <c r="X54" s="58"/>
      <c r="Y54" s="58"/>
      <c r="Z54" s="58"/>
      <c r="AA54" s="58"/>
      <c r="AB54" s="58"/>
      <c r="AC54" s="58"/>
      <c r="AD54" s="58"/>
      <c r="AE54" s="58"/>
      <c r="AF54" s="58"/>
      <c r="AG54" s="59"/>
      <c r="AH54" s="180"/>
      <c r="AI54" s="29"/>
      <c r="AJ54" s="29"/>
      <c r="AK54" s="59"/>
    </row>
    <row r="55" spans="2:37" ht="15" customHeight="1">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302" t="s">
        <v>61</v>
      </c>
      <c r="AE55" s="302"/>
      <c r="AF55" s="302"/>
      <c r="AG55" s="302"/>
      <c r="AH55" s="302"/>
      <c r="AI55" s="302"/>
      <c r="AJ55" s="302"/>
      <c r="AK55" s="302"/>
    </row>
    <row r="56" spans="2:37" ht="15" customHeight="1">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row>
    <row r="57" spans="23:44" ht="15" customHeight="1">
      <c r="W57" s="181" t="s">
        <v>118</v>
      </c>
      <c r="X57" s="172"/>
      <c r="Y57" s="172"/>
      <c r="Z57" s="172"/>
      <c r="AA57" s="182" t="s">
        <v>277</v>
      </c>
      <c r="AB57" s="172"/>
      <c r="AC57" s="7">
        <f>SUM('点検シート'!$Y$56)</f>
        <v>0</v>
      </c>
      <c r="AD57" s="7">
        <f>SUM('点検シート'!$Z$56)</f>
        <v>0</v>
      </c>
      <c r="AE57" s="313" t="e">
        <f>(AC57/AD57)*100</f>
        <v>#DIV/0!</v>
      </c>
      <c r="AF57" s="313"/>
      <c r="AG57" s="313"/>
      <c r="AH57" s="172"/>
      <c r="AI57" s="172"/>
      <c r="AJ57" s="172"/>
      <c r="AK57" s="172"/>
      <c r="AL57" s="172"/>
      <c r="AM57" s="172"/>
      <c r="AN57" s="172"/>
      <c r="AO57" s="172"/>
      <c r="AP57" s="183"/>
      <c r="AR57" s="16" t="s">
        <v>273</v>
      </c>
    </row>
    <row r="58" spans="23:44" ht="15" customHeight="1">
      <c r="W58" s="299" t="e">
        <f>IF(AND(AE57&gt;=96.5,AE57&lt;=100),"A")</f>
        <v>#DIV/0!</v>
      </c>
      <c r="X58" s="300"/>
      <c r="Y58" s="300"/>
      <c r="Z58" s="301"/>
      <c r="AA58" s="299" t="e">
        <f>IF(AND(AE57&gt;=90.5,AE57&lt;=96.499),"C")</f>
        <v>#DIV/0!</v>
      </c>
      <c r="AB58" s="300"/>
      <c r="AC58" s="300"/>
      <c r="AD58" s="301"/>
      <c r="AE58" s="299" t="e">
        <f>IF(AND(AE57&gt;=79.5,AE57&lt;=89.499),"C")</f>
        <v>#DIV/0!</v>
      </c>
      <c r="AF58" s="300"/>
      <c r="AG58" s="300"/>
      <c r="AH58" s="301"/>
      <c r="AI58" s="299" t="e">
        <f>IF(AND(AE57&gt;=69.5,AE57&lt;=79.499),"D")</f>
        <v>#DIV/0!</v>
      </c>
      <c r="AJ58" s="300"/>
      <c r="AK58" s="300"/>
      <c r="AL58" s="301"/>
      <c r="AM58" s="299" t="e">
        <f>IF(AND(AE57&gt;=0,AE57&lt;=69.499),"E")</f>
        <v>#DIV/0!</v>
      </c>
      <c r="AN58" s="300"/>
      <c r="AO58" s="300"/>
      <c r="AP58" s="301"/>
      <c r="AR58" s="16" t="s">
        <v>272</v>
      </c>
    </row>
    <row r="59" ht="15" customHeight="1"/>
    <row r="60" ht="15" customHeight="1"/>
    <row r="61" ht="15" customHeight="1"/>
    <row r="62" ht="15" customHeight="1"/>
    <row r="63" spans="2:26" ht="15" customHeight="1">
      <c r="B63" s="16" t="s">
        <v>84</v>
      </c>
      <c r="Y63" s="184"/>
      <c r="Z63" s="184"/>
    </row>
    <row r="64" spans="2:26" ht="15" customHeight="1">
      <c r="B64" s="16" t="s">
        <v>85</v>
      </c>
      <c r="Y64" s="184"/>
      <c r="Z64" s="184"/>
    </row>
    <row r="65" spans="2:26" ht="15" customHeight="1">
      <c r="B65" s="16" t="s">
        <v>86</v>
      </c>
      <c r="Y65" s="184"/>
      <c r="Z65" s="184"/>
    </row>
    <row r="66" spans="2:26" ht="15" customHeight="1">
      <c r="B66" s="16" t="s">
        <v>87</v>
      </c>
      <c r="Y66" s="184"/>
      <c r="Z66" s="184"/>
    </row>
    <row r="67" spans="2:26" ht="15" customHeight="1">
      <c r="B67" s="16" t="s">
        <v>88</v>
      </c>
      <c r="Y67" s="184"/>
      <c r="Z67" s="184"/>
    </row>
    <row r="68" spans="2:26" ht="15" customHeight="1">
      <c r="B68" s="16" t="s">
        <v>89</v>
      </c>
      <c r="Y68" s="184"/>
      <c r="Z68" s="184"/>
    </row>
    <row r="69" spans="2:26" ht="15" customHeight="1">
      <c r="B69" s="16" t="s">
        <v>90</v>
      </c>
      <c r="Y69" s="184"/>
      <c r="Z69" s="184"/>
    </row>
    <row r="70" spans="25:26" ht="15" customHeight="1">
      <c r="Y70" s="184"/>
      <c r="Z70" s="184"/>
    </row>
    <row r="71" spans="25:26" ht="13.5" customHeight="1">
      <c r="Y71" s="184"/>
      <c r="Z71" s="184"/>
    </row>
    <row r="72" spans="25:26" ht="13.5">
      <c r="Y72" s="184"/>
      <c r="Z72" s="184"/>
    </row>
    <row r="73" spans="25:26" ht="13.5">
      <c r="Y73" s="184"/>
      <c r="Z73" s="184"/>
    </row>
    <row r="74" spans="25:26" ht="13.5">
      <c r="Y74" s="184"/>
      <c r="Z74" s="184"/>
    </row>
    <row r="75" spans="25:26" ht="13.5">
      <c r="Y75" s="184"/>
      <c r="Z75" s="184"/>
    </row>
    <row r="76" spans="25:26" ht="13.5">
      <c r="Y76" s="184"/>
      <c r="Z76" s="184"/>
    </row>
    <row r="77" spans="25:26" ht="13.5">
      <c r="Y77" s="184"/>
      <c r="Z77" s="184"/>
    </row>
    <row r="78" spans="25:26" ht="13.5">
      <c r="Y78" s="184"/>
      <c r="Z78" s="184"/>
    </row>
    <row r="79" spans="25:26" ht="13.5">
      <c r="Y79" s="184"/>
      <c r="Z79" s="184"/>
    </row>
    <row r="80" spans="2:26" ht="13.5">
      <c r="B80" s="16" t="s">
        <v>39</v>
      </c>
      <c r="Y80" s="184"/>
      <c r="Z80" s="184"/>
    </row>
    <row r="81" spans="2:26" ht="13.5">
      <c r="B81" s="16" t="s">
        <v>39</v>
      </c>
      <c r="Y81" s="184"/>
      <c r="Z81" s="184"/>
    </row>
    <row r="82" spans="25:26" ht="13.5">
      <c r="Y82" s="184"/>
      <c r="Z82" s="184"/>
    </row>
    <row r="83" spans="25:26" ht="13.5">
      <c r="Y83" s="184"/>
      <c r="Z83" s="184"/>
    </row>
    <row r="84" spans="25:26" ht="13.5">
      <c r="Y84" s="184"/>
      <c r="Z84" s="184"/>
    </row>
    <row r="85" spans="25:26" ht="13.5">
      <c r="Y85" s="184"/>
      <c r="Z85" s="184"/>
    </row>
    <row r="86" spans="25:26" ht="13.5">
      <c r="Y86" s="184"/>
      <c r="Z86" s="184"/>
    </row>
    <row r="87" spans="25:26" ht="13.5">
      <c r="Y87" s="184"/>
      <c r="Z87" s="184"/>
    </row>
    <row r="88" ht="13.5">
      <c r="Y88" s="184"/>
    </row>
    <row r="89" ht="13.5">
      <c r="Y89" s="184"/>
    </row>
    <row r="90" ht="13.5">
      <c r="Y90" s="184"/>
    </row>
    <row r="91" ht="13.5">
      <c r="Y91" s="184"/>
    </row>
    <row r="92" ht="13.5">
      <c r="Y92" s="184"/>
    </row>
    <row r="93" ht="13.5">
      <c r="Y93" s="184"/>
    </row>
    <row r="94" ht="13.5">
      <c r="Y94" s="184"/>
    </row>
  </sheetData>
  <mergeCells count="103">
    <mergeCell ref="C8:U8"/>
    <mergeCell ref="AM58:AP58"/>
    <mergeCell ref="AE57:AG57"/>
    <mergeCell ref="AD42:AG42"/>
    <mergeCell ref="B32:AK34"/>
    <mergeCell ref="B36:AK38"/>
    <mergeCell ref="B45:AK47"/>
    <mergeCell ref="W58:Z58"/>
    <mergeCell ref="O42:Q42"/>
    <mergeCell ref="B10:K10"/>
    <mergeCell ref="B20:E22"/>
    <mergeCell ref="B49:AK51"/>
    <mergeCell ref="AH31:AK31"/>
    <mergeCell ref="AH44:AK44"/>
    <mergeCell ref="AD28:AG28"/>
    <mergeCell ref="AD29:AG29"/>
    <mergeCell ref="O41:Q41"/>
    <mergeCell ref="R29:U29"/>
    <mergeCell ref="O28:Q28"/>
    <mergeCell ref="R30:U30"/>
    <mergeCell ref="AI58:AL58"/>
    <mergeCell ref="AH43:AK43"/>
    <mergeCell ref="AA58:AD58"/>
    <mergeCell ref="AH28:AK28"/>
    <mergeCell ref="AE58:AH58"/>
    <mergeCell ref="AD35:AK35"/>
    <mergeCell ref="Z41:AC41"/>
    <mergeCell ref="AD55:AK55"/>
    <mergeCell ref="AD30:AG30"/>
    <mergeCell ref="AD44:AG44"/>
    <mergeCell ref="J20:U20"/>
    <mergeCell ref="F22:J22"/>
    <mergeCell ref="V29:Y29"/>
    <mergeCell ref="O30:Q30"/>
    <mergeCell ref="R28:U28"/>
    <mergeCell ref="O29:Q29"/>
    <mergeCell ref="X24:AK24"/>
    <mergeCell ref="B24:G24"/>
    <mergeCell ref="V24:W24"/>
    <mergeCell ref="V23:AA23"/>
    <mergeCell ref="AD48:AK48"/>
    <mergeCell ref="AD43:AG43"/>
    <mergeCell ref="R42:U42"/>
    <mergeCell ref="Z42:AC42"/>
    <mergeCell ref="R43:U43"/>
    <mergeCell ref="V43:Y43"/>
    <mergeCell ref="Z43:AC43"/>
    <mergeCell ref="V42:Y42"/>
    <mergeCell ref="AH42:AK42"/>
    <mergeCell ref="O43:Q43"/>
    <mergeCell ref="AH29:AK29"/>
    <mergeCell ref="AH30:AK30"/>
    <mergeCell ref="R41:U41"/>
    <mergeCell ref="AH41:AK41"/>
    <mergeCell ref="AD41:AG41"/>
    <mergeCell ref="V41:Y41"/>
    <mergeCell ref="AD31:AG31"/>
    <mergeCell ref="V30:Y30"/>
    <mergeCell ref="Z29:AC29"/>
    <mergeCell ref="B2:N2"/>
    <mergeCell ref="B12:AK12"/>
    <mergeCell ref="AD6:AG6"/>
    <mergeCell ref="AH9:AK9"/>
    <mergeCell ref="AH6:AK6"/>
    <mergeCell ref="AD7:AG8"/>
    <mergeCell ref="AH7:AK8"/>
    <mergeCell ref="B11:AK11"/>
    <mergeCell ref="AD4:AK4"/>
    <mergeCell ref="B3:N3"/>
    <mergeCell ref="Q17:T17"/>
    <mergeCell ref="H17:K17"/>
    <mergeCell ref="F14:U14"/>
    <mergeCell ref="F16:AK16"/>
    <mergeCell ref="AG15:AH15"/>
    <mergeCell ref="AI15:AK15"/>
    <mergeCell ref="F15:U15"/>
    <mergeCell ref="B14:E14"/>
    <mergeCell ref="B15:E15"/>
    <mergeCell ref="B16:E16"/>
    <mergeCell ref="B17:E19"/>
    <mergeCell ref="AF1:AK1"/>
    <mergeCell ref="B23:E23"/>
    <mergeCell ref="N18:Q18"/>
    <mergeCell ref="F18:I18"/>
    <mergeCell ref="Y8:AA8"/>
    <mergeCell ref="L10:AJ10"/>
    <mergeCell ref="B1:N1"/>
    <mergeCell ref="J21:U21"/>
    <mergeCell ref="F23:U23"/>
    <mergeCell ref="P22:Q22"/>
    <mergeCell ref="AB18:AK18"/>
    <mergeCell ref="AB19:AK19"/>
    <mergeCell ref="J18:M18"/>
    <mergeCell ref="R18:U18"/>
    <mergeCell ref="J19:U19"/>
    <mergeCell ref="V18:AA18"/>
    <mergeCell ref="V19:AA19"/>
    <mergeCell ref="Z30:AC30"/>
    <mergeCell ref="AB23:AK23"/>
    <mergeCell ref="J24:U24"/>
    <mergeCell ref="H24:I24"/>
    <mergeCell ref="V28:Y28"/>
    <mergeCell ref="Z28:AC28"/>
  </mergeCells>
  <dataValidations count="6">
    <dataValidation type="list" allowBlank="1" showInputMessage="1" showErrorMessage="1" sqref="AI15:AK15">
      <formula1>"　,晴,曇,雨,雪"</formula1>
    </dataValidation>
    <dataValidation type="list" allowBlank="1" showInputMessage="1" showErrorMessage="1" sqref="L10:AJ10">
      <formula1>$B$63:$B$69</formula1>
    </dataValidation>
    <dataValidation type="list" allowBlank="1" showInputMessage="1" showErrorMessage="1" sqref="Y8:AA8">
      <formula1>"　,自主,特別"</formula1>
    </dataValidation>
    <dataValidation type="list" allowBlank="1" showInputMessage="1" showErrorMessage="1" sqref="H17:K17">
      <formula1>"　,大興電子,富士通,その他→"</formula1>
    </dataValidation>
    <dataValidation allowBlank="1" showErrorMessage="1" sqref="AR31"/>
    <dataValidation type="list" allowBlank="1" showInputMessage="1" showErrorMessage="1" sqref="AA57">
      <formula1>$AR$57:$AR$58</formula1>
    </dataValidation>
  </dataValidations>
  <printOptions/>
  <pageMargins left="0.5905511811023623" right="0" top="0.7086614173228347" bottom="0.1968503937007874" header="0.5118110236220472" footer="0.1968503937007874"/>
  <pageSetup blackAndWhite="1" horizontalDpi="300" verticalDpi="300" orientation="portrait" paperSize="9" r:id="rId1"/>
  <headerFooter alignWithMargins="0">
    <oddHeader>&amp;R&amp;10&amp;Uver.2.1</oddHeader>
    <oddFooter>&amp;R&amp;10All Rights Reserved, Copyright ©　DAIKO DENSHI TSUSHIN, LTD. 2010</oddFooter>
  </headerFooter>
</worksheet>
</file>

<file path=xl/worksheets/sheet2.xml><?xml version="1.0" encoding="utf-8"?>
<worksheet xmlns="http://schemas.openxmlformats.org/spreadsheetml/2006/main" xmlns:r="http://schemas.openxmlformats.org/officeDocument/2006/relationships">
  <sheetPr codeName="Sheet2"/>
  <dimension ref="A1:IV57"/>
  <sheetViews>
    <sheetView showGridLines="0" view="pageBreakPreview" zoomScale="85" zoomScaleSheetLayoutView="85" workbookViewId="0" topLeftCell="A1">
      <selection activeCell="B3" sqref="B3:D4"/>
    </sheetView>
  </sheetViews>
  <sheetFormatPr defaultColWidth="9.00390625" defaultRowHeight="13.5"/>
  <cols>
    <col min="1" max="1" width="0.6171875" style="61" customWidth="1"/>
    <col min="2" max="2" width="3.125" style="66" customWidth="1"/>
    <col min="3" max="3" width="3.125" style="65" customWidth="1"/>
    <col min="4" max="4" width="36.875" style="64" customWidth="1"/>
    <col min="5" max="5" width="3.125" style="65" customWidth="1"/>
    <col min="6" max="7" width="0.37109375" style="65" customWidth="1"/>
    <col min="8" max="8" width="3.125" style="66" customWidth="1"/>
    <col min="9" max="9" width="3.125" style="65" customWidth="1"/>
    <col min="10" max="10" width="36.875" style="64" customWidth="1"/>
    <col min="11" max="11" width="3.125" style="65" customWidth="1"/>
    <col min="12" max="13" width="0.37109375" style="65" customWidth="1"/>
    <col min="14" max="14" width="3.125" style="66" customWidth="1"/>
    <col min="15" max="15" width="3.125" style="65" customWidth="1"/>
    <col min="16" max="16" width="36.875" style="64" customWidth="1"/>
    <col min="17" max="17" width="3.125" style="65" customWidth="1"/>
    <col min="18" max="19" width="0.37109375" style="65" customWidth="1"/>
    <col min="20" max="20" width="0.6171875" style="61" customWidth="1"/>
    <col min="21" max="21" width="3.125" style="61" customWidth="1"/>
    <col min="22" max="22" width="1.25" style="61" customWidth="1"/>
    <col min="23" max="23" width="3.625" style="65" customWidth="1"/>
    <col min="24" max="24" width="3.125" style="65" customWidth="1"/>
    <col min="25" max="26" width="3.125" style="61" customWidth="1"/>
    <col min="27" max="27" width="1.25" style="61" customWidth="1"/>
    <col min="28" max="28" width="3.625" style="65" customWidth="1"/>
    <col min="29" max="29" width="3.125" style="65" customWidth="1"/>
    <col min="30" max="31" width="3.125" style="61" customWidth="1"/>
    <col min="32" max="32" width="1.25" style="61" customWidth="1"/>
    <col min="33" max="33" width="3.625" style="65" customWidth="1"/>
    <col min="34" max="34" width="3.125" style="65" customWidth="1"/>
    <col min="35" max="36" width="3.125" style="61" customWidth="1"/>
    <col min="37" max="37" width="1.25" style="61" customWidth="1"/>
    <col min="38" max="16384" width="9.00390625" style="61" customWidth="1"/>
  </cols>
  <sheetData>
    <row r="1" spans="2:3" ht="30" customHeight="1">
      <c r="B1" s="62" t="s">
        <v>215</v>
      </c>
      <c r="C1" s="63"/>
    </row>
    <row r="2" ht="3.75" customHeight="1">
      <c r="A2" s="61" t="s">
        <v>41</v>
      </c>
    </row>
    <row r="3" spans="2:17" ht="12" customHeight="1">
      <c r="B3" s="363" t="s">
        <v>38</v>
      </c>
      <c r="C3" s="363"/>
      <c r="D3" s="363"/>
      <c r="E3" s="61"/>
      <c r="H3" s="355" t="s">
        <v>228</v>
      </c>
      <c r="I3" s="356"/>
      <c r="J3" s="365">
        <f>IF('報告書'!$F$14="","",'報告書'!$F$14)</f>
      </c>
      <c r="K3" s="366"/>
      <c r="N3" s="355" t="s">
        <v>230</v>
      </c>
      <c r="O3" s="356"/>
      <c r="P3" s="357" t="str">
        <f>"平成　　"&amp;'報告書'!$AB$14&amp;"　　年　　"&amp;'報告書'!$AD$14&amp;"　　月　　"&amp;'報告書'!$AF$14&amp;"　　日"</f>
        <v>平成　　　　年　　　　月　　　　日</v>
      </c>
      <c r="Q3" s="358"/>
    </row>
    <row r="4" spans="2:17" ht="12" customHeight="1">
      <c r="B4" s="363"/>
      <c r="C4" s="363"/>
      <c r="D4" s="363"/>
      <c r="E4" s="61"/>
      <c r="H4" s="359" t="s">
        <v>229</v>
      </c>
      <c r="I4" s="364"/>
      <c r="J4" s="367">
        <f>IF('報告書'!$F$15="","",'報告書'!$F$15)</f>
      </c>
      <c r="K4" s="368"/>
      <c r="N4" s="359" t="s">
        <v>231</v>
      </c>
      <c r="O4" s="360"/>
      <c r="P4" s="361">
        <f>IF('報告書'!$X$24="","",'報告書'!$X$24)</f>
      </c>
      <c r="Q4" s="362"/>
    </row>
    <row r="5" spans="4:16" ht="3.75" customHeight="1">
      <c r="D5" s="61"/>
      <c r="K5" s="65" t="s">
        <v>158</v>
      </c>
      <c r="P5" s="68"/>
    </row>
    <row r="6" spans="1:256" s="80" customFormat="1" ht="13.5" customHeight="1">
      <c r="A6" s="69"/>
      <c r="B6" s="67" t="s">
        <v>51</v>
      </c>
      <c r="C6" s="70" t="s">
        <v>52</v>
      </c>
      <c r="D6" s="70" t="s">
        <v>226</v>
      </c>
      <c r="E6" s="71" t="s">
        <v>46</v>
      </c>
      <c r="F6" s="72"/>
      <c r="G6" s="73"/>
      <c r="H6" s="74" t="s">
        <v>44</v>
      </c>
      <c r="I6" s="75" t="s">
        <v>52</v>
      </c>
      <c r="J6" s="70" t="s">
        <v>226</v>
      </c>
      <c r="K6" s="76" t="s">
        <v>46</v>
      </c>
      <c r="L6" s="77"/>
      <c r="M6" s="77"/>
      <c r="N6" s="78" t="s">
        <v>45</v>
      </c>
      <c r="O6" s="70" t="s">
        <v>52</v>
      </c>
      <c r="P6" s="70" t="s">
        <v>226</v>
      </c>
      <c r="Q6" s="71" t="s">
        <v>46</v>
      </c>
      <c r="R6" s="77"/>
      <c r="S6" s="77"/>
      <c r="T6" s="69"/>
      <c r="U6" s="79" t="s">
        <v>227</v>
      </c>
      <c r="V6" s="69"/>
      <c r="W6" s="79" t="s">
        <v>52</v>
      </c>
      <c r="X6" s="79" t="s">
        <v>239</v>
      </c>
      <c r="Y6" s="369" t="s">
        <v>51</v>
      </c>
      <c r="Z6" s="369"/>
      <c r="AA6" s="69"/>
      <c r="AB6" s="79" t="s">
        <v>52</v>
      </c>
      <c r="AC6" s="79" t="s">
        <v>239</v>
      </c>
      <c r="AD6" s="369" t="s">
        <v>234</v>
      </c>
      <c r="AE6" s="369"/>
      <c r="AF6" s="69"/>
      <c r="AG6" s="79" t="s">
        <v>52</v>
      </c>
      <c r="AH6" s="79" t="s">
        <v>239</v>
      </c>
      <c r="AI6" s="369" t="s">
        <v>235</v>
      </c>
      <c r="AJ6" s="3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row>
    <row r="7" spans="2:256" ht="11.25" customHeight="1">
      <c r="B7" s="374" t="s">
        <v>122</v>
      </c>
      <c r="C7" s="335">
        <v>0</v>
      </c>
      <c r="D7" s="337">
        <f>'報告書'!B12</f>
        <v>0</v>
      </c>
      <c r="E7" s="339"/>
      <c r="F7" s="341"/>
      <c r="G7" s="345"/>
      <c r="H7" s="332" t="s">
        <v>65</v>
      </c>
      <c r="I7" s="81">
        <v>51</v>
      </c>
      <c r="J7" s="82" t="s">
        <v>248</v>
      </c>
      <c r="K7" s="119"/>
      <c r="L7" s="3"/>
      <c r="M7" s="3"/>
      <c r="N7" s="342" t="s">
        <v>210</v>
      </c>
      <c r="O7" s="83">
        <v>101</v>
      </c>
      <c r="P7" s="84" t="s">
        <v>197</v>
      </c>
      <c r="Q7" s="124"/>
      <c r="T7" s="85"/>
      <c r="U7" s="86" t="s">
        <v>177</v>
      </c>
      <c r="W7" s="354">
        <f>$C7</f>
        <v>0</v>
      </c>
      <c r="X7" s="322">
        <v>5</v>
      </c>
      <c r="Y7" s="324">
        <f>COUNTIF($E7,"○")*$X7</f>
        <v>0</v>
      </c>
      <c r="Z7" s="324">
        <f>COUNTIF($E7,"×")*$X7</f>
        <v>0</v>
      </c>
      <c r="AB7" s="86">
        <f>$I7</f>
        <v>51</v>
      </c>
      <c r="AC7" s="86">
        <v>3</v>
      </c>
      <c r="AD7" s="6">
        <f>COUNTIF($K7,"○")*$AC7</f>
        <v>0</v>
      </c>
      <c r="AE7" s="6">
        <f>COUNTIF($K7,"×")*$AC7</f>
        <v>0</v>
      </c>
      <c r="AG7" s="86">
        <f aca="true" t="shared" si="0" ref="AG7:AG12">$O7</f>
        <v>101</v>
      </c>
      <c r="AH7" s="86">
        <v>3</v>
      </c>
      <c r="AI7" s="6">
        <f aca="true" t="shared" si="1" ref="AI7:AI12">COUNTIF($Q7,"○")*$AH7</f>
        <v>0</v>
      </c>
      <c r="AJ7" s="6">
        <f aca="true" t="shared" si="2" ref="AJ7:AJ12">COUNTIF($Q7,"×")*$AH7</f>
        <v>0</v>
      </c>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2:36" ht="11.25" customHeight="1">
      <c r="B8" s="375"/>
      <c r="C8" s="336"/>
      <c r="D8" s="338"/>
      <c r="E8" s="340"/>
      <c r="F8" s="341"/>
      <c r="G8" s="345"/>
      <c r="H8" s="333"/>
      <c r="I8" s="370">
        <v>52</v>
      </c>
      <c r="J8" s="353" t="s">
        <v>187</v>
      </c>
      <c r="K8" s="346"/>
      <c r="L8" s="345"/>
      <c r="M8" s="345"/>
      <c r="N8" s="343"/>
      <c r="O8" s="90">
        <v>102</v>
      </c>
      <c r="P8" s="91" t="s">
        <v>211</v>
      </c>
      <c r="Q8" s="121"/>
      <c r="T8" s="85"/>
      <c r="U8" s="86" t="s">
        <v>178</v>
      </c>
      <c r="W8" s="354"/>
      <c r="X8" s="323"/>
      <c r="Y8" s="325"/>
      <c r="Z8" s="325"/>
      <c r="AB8" s="322">
        <f>$I8</f>
        <v>52</v>
      </c>
      <c r="AC8" s="322">
        <v>3</v>
      </c>
      <c r="AD8" s="324">
        <f>COUNTIF($K8,"○")*$AC8</f>
        <v>0</v>
      </c>
      <c r="AE8" s="324">
        <f>COUNTIF($K8,"×")*$AC8</f>
        <v>0</v>
      </c>
      <c r="AG8" s="86">
        <f t="shared" si="0"/>
        <v>102</v>
      </c>
      <c r="AH8" s="86">
        <v>3</v>
      </c>
      <c r="AI8" s="6">
        <f t="shared" si="1"/>
        <v>0</v>
      </c>
      <c r="AJ8" s="6">
        <f t="shared" si="2"/>
        <v>0</v>
      </c>
    </row>
    <row r="9" spans="2:36" ht="11.25" customHeight="1">
      <c r="B9" s="332" t="s">
        <v>120</v>
      </c>
      <c r="C9" s="90">
        <v>1</v>
      </c>
      <c r="D9" s="91" t="s">
        <v>116</v>
      </c>
      <c r="E9" s="121"/>
      <c r="F9" s="4"/>
      <c r="G9" s="3"/>
      <c r="H9" s="333"/>
      <c r="I9" s="370"/>
      <c r="J9" s="353"/>
      <c r="K9" s="346"/>
      <c r="L9" s="345"/>
      <c r="M9" s="345"/>
      <c r="N9" s="343"/>
      <c r="O9" s="92">
        <v>103</v>
      </c>
      <c r="P9" s="93" t="s">
        <v>212</v>
      </c>
      <c r="Q9" s="121"/>
      <c r="T9" s="85"/>
      <c r="U9" s="86" t="s">
        <v>179</v>
      </c>
      <c r="W9" s="86">
        <f aca="true" t="shared" si="3" ref="W9:W51">$C9</f>
        <v>1</v>
      </c>
      <c r="X9" s="86">
        <v>5</v>
      </c>
      <c r="Y9" s="6">
        <f aca="true" t="shared" si="4" ref="Y9:Y22">COUNTIF($E9,"○")*$X9</f>
        <v>0</v>
      </c>
      <c r="Z9" s="6">
        <f aca="true" t="shared" si="5" ref="Z9:Z22">COUNTIF($E9,"×")*$X9</f>
        <v>0</v>
      </c>
      <c r="AB9" s="323"/>
      <c r="AC9" s="323"/>
      <c r="AD9" s="325"/>
      <c r="AE9" s="325"/>
      <c r="AG9" s="86">
        <f t="shared" si="0"/>
        <v>103</v>
      </c>
      <c r="AH9" s="86">
        <v>3</v>
      </c>
      <c r="AI9" s="6">
        <f t="shared" si="1"/>
        <v>0</v>
      </c>
      <c r="AJ9" s="6">
        <f t="shared" si="2"/>
        <v>0</v>
      </c>
    </row>
    <row r="10" spans="2:36" ht="11.25" customHeight="1">
      <c r="B10" s="333"/>
      <c r="C10" s="88">
        <v>2</v>
      </c>
      <c r="D10" s="89" t="s">
        <v>159</v>
      </c>
      <c r="E10" s="122"/>
      <c r="F10" s="4"/>
      <c r="G10" s="3"/>
      <c r="H10" s="333"/>
      <c r="I10" s="88">
        <v>53</v>
      </c>
      <c r="J10" s="89" t="s">
        <v>193</v>
      </c>
      <c r="K10" s="122"/>
      <c r="L10" s="3"/>
      <c r="M10" s="3"/>
      <c r="N10" s="344"/>
      <c r="O10" s="94">
        <v>104</v>
      </c>
      <c r="P10" s="95" t="s">
        <v>213</v>
      </c>
      <c r="Q10" s="120"/>
      <c r="T10" s="85"/>
      <c r="W10" s="86">
        <f t="shared" si="3"/>
        <v>2</v>
      </c>
      <c r="X10" s="86">
        <v>5</v>
      </c>
      <c r="Y10" s="6">
        <f t="shared" si="4"/>
        <v>0</v>
      </c>
      <c r="Z10" s="6">
        <f t="shared" si="5"/>
        <v>0</v>
      </c>
      <c r="AB10" s="86">
        <f aca="true" t="shared" si="6" ref="AB10:AB24">$I10</f>
        <v>53</v>
      </c>
      <c r="AC10" s="86">
        <v>3</v>
      </c>
      <c r="AD10" s="6">
        <f aca="true" t="shared" si="7" ref="AD10:AD34">COUNTIF($K10,"○")*$AC10</f>
        <v>0</v>
      </c>
      <c r="AE10" s="6">
        <f aca="true" t="shared" si="8" ref="AE10:AE34">COUNTIF($K10,"×")*$AC10</f>
        <v>0</v>
      </c>
      <c r="AG10" s="86">
        <f t="shared" si="0"/>
        <v>104</v>
      </c>
      <c r="AH10" s="86">
        <v>3</v>
      </c>
      <c r="AI10" s="6">
        <f t="shared" si="1"/>
        <v>0</v>
      </c>
      <c r="AJ10" s="6">
        <f t="shared" si="2"/>
        <v>0</v>
      </c>
    </row>
    <row r="11" spans="2:36" ht="11.25" customHeight="1">
      <c r="B11" s="333"/>
      <c r="C11" s="88">
        <v>3</v>
      </c>
      <c r="D11" s="89" t="s">
        <v>190</v>
      </c>
      <c r="E11" s="122"/>
      <c r="F11" s="4"/>
      <c r="G11" s="3"/>
      <c r="H11" s="342" t="s">
        <v>194</v>
      </c>
      <c r="I11" s="81">
        <v>54</v>
      </c>
      <c r="J11" s="82" t="s">
        <v>40</v>
      </c>
      <c r="K11" s="119"/>
      <c r="L11" s="3"/>
      <c r="M11" s="3"/>
      <c r="N11" s="332" t="s">
        <v>253</v>
      </c>
      <c r="O11" s="96">
        <v>105</v>
      </c>
      <c r="P11" s="97" t="s">
        <v>217</v>
      </c>
      <c r="Q11" s="119"/>
      <c r="R11" s="3"/>
      <c r="S11" s="3"/>
      <c r="T11" s="85"/>
      <c r="W11" s="86">
        <f t="shared" si="3"/>
        <v>3</v>
      </c>
      <c r="X11" s="86">
        <v>5</v>
      </c>
      <c r="Y11" s="6">
        <f t="shared" si="4"/>
        <v>0</v>
      </c>
      <c r="Z11" s="6">
        <f t="shared" si="5"/>
        <v>0</v>
      </c>
      <c r="AB11" s="86">
        <f t="shared" si="6"/>
        <v>54</v>
      </c>
      <c r="AC11" s="86">
        <v>3</v>
      </c>
      <c r="AD11" s="6">
        <f t="shared" si="7"/>
        <v>0</v>
      </c>
      <c r="AE11" s="6">
        <f t="shared" si="8"/>
        <v>0</v>
      </c>
      <c r="AG11" s="86">
        <f t="shared" si="0"/>
        <v>105</v>
      </c>
      <c r="AH11" s="86">
        <v>3</v>
      </c>
      <c r="AI11" s="6">
        <f t="shared" si="1"/>
        <v>0</v>
      </c>
      <c r="AJ11" s="6">
        <f t="shared" si="2"/>
        <v>0</v>
      </c>
    </row>
    <row r="12" spans="2:36" ht="11.25" customHeight="1">
      <c r="B12" s="333"/>
      <c r="C12" s="88">
        <v>4</v>
      </c>
      <c r="D12" s="89" t="s">
        <v>266</v>
      </c>
      <c r="E12" s="122"/>
      <c r="F12" s="4"/>
      <c r="G12" s="3"/>
      <c r="H12" s="343"/>
      <c r="I12" s="98">
        <v>55</v>
      </c>
      <c r="J12" s="91" t="s">
        <v>244</v>
      </c>
      <c r="K12" s="121"/>
      <c r="L12" s="3"/>
      <c r="M12" s="3"/>
      <c r="N12" s="333"/>
      <c r="O12" s="370">
        <v>106</v>
      </c>
      <c r="P12" s="372" t="s">
        <v>216</v>
      </c>
      <c r="Q12" s="346"/>
      <c r="R12" s="345"/>
      <c r="S12" s="345"/>
      <c r="T12" s="85"/>
      <c r="W12" s="86">
        <f t="shared" si="3"/>
        <v>4</v>
      </c>
      <c r="X12" s="86">
        <v>5</v>
      </c>
      <c r="Y12" s="6">
        <f t="shared" si="4"/>
        <v>0</v>
      </c>
      <c r="Z12" s="6">
        <f t="shared" si="5"/>
        <v>0</v>
      </c>
      <c r="AB12" s="86">
        <f t="shared" si="6"/>
        <v>55</v>
      </c>
      <c r="AC12" s="86">
        <v>3</v>
      </c>
      <c r="AD12" s="6">
        <f t="shared" si="7"/>
        <v>0</v>
      </c>
      <c r="AE12" s="6">
        <f t="shared" si="8"/>
        <v>0</v>
      </c>
      <c r="AG12" s="322">
        <f t="shared" si="0"/>
        <v>106</v>
      </c>
      <c r="AH12" s="322">
        <v>3</v>
      </c>
      <c r="AI12" s="324">
        <f t="shared" si="1"/>
        <v>0</v>
      </c>
      <c r="AJ12" s="324">
        <f t="shared" si="2"/>
        <v>0</v>
      </c>
    </row>
    <row r="13" spans="2:36" ht="11.25" customHeight="1">
      <c r="B13" s="333"/>
      <c r="C13" s="88">
        <v>5</v>
      </c>
      <c r="D13" s="89" t="s">
        <v>263</v>
      </c>
      <c r="E13" s="122"/>
      <c r="F13" s="4"/>
      <c r="G13" s="3"/>
      <c r="H13" s="343"/>
      <c r="I13" s="88">
        <v>56</v>
      </c>
      <c r="J13" s="89" t="s">
        <v>196</v>
      </c>
      <c r="K13" s="121"/>
      <c r="L13" s="4"/>
      <c r="M13" s="3"/>
      <c r="N13" s="334"/>
      <c r="O13" s="336"/>
      <c r="P13" s="373"/>
      <c r="Q13" s="340"/>
      <c r="R13" s="345"/>
      <c r="S13" s="345"/>
      <c r="T13" s="85"/>
      <c r="W13" s="86">
        <f t="shared" si="3"/>
        <v>5</v>
      </c>
      <c r="X13" s="86">
        <v>5</v>
      </c>
      <c r="Y13" s="6">
        <f t="shared" si="4"/>
        <v>0</v>
      </c>
      <c r="Z13" s="6">
        <f t="shared" si="5"/>
        <v>0</v>
      </c>
      <c r="AB13" s="86">
        <f t="shared" si="6"/>
        <v>56</v>
      </c>
      <c r="AC13" s="86">
        <v>3</v>
      </c>
      <c r="AD13" s="6">
        <f t="shared" si="7"/>
        <v>0</v>
      </c>
      <c r="AE13" s="6">
        <f t="shared" si="8"/>
        <v>0</v>
      </c>
      <c r="AG13" s="323"/>
      <c r="AH13" s="323"/>
      <c r="AI13" s="325"/>
      <c r="AJ13" s="325"/>
    </row>
    <row r="14" spans="2:36" ht="11.25" customHeight="1">
      <c r="B14" s="333"/>
      <c r="C14" s="88">
        <v>6</v>
      </c>
      <c r="D14" s="89" t="s">
        <v>117</v>
      </c>
      <c r="E14" s="122"/>
      <c r="F14" s="4"/>
      <c r="G14" s="3"/>
      <c r="H14" s="344"/>
      <c r="I14" s="87">
        <v>57</v>
      </c>
      <c r="J14" s="99" t="s">
        <v>195</v>
      </c>
      <c r="K14" s="120"/>
      <c r="L14" s="3"/>
      <c r="M14" s="3"/>
      <c r="N14" s="332" t="s">
        <v>254</v>
      </c>
      <c r="O14" s="100">
        <v>107</v>
      </c>
      <c r="P14" s="97" t="s">
        <v>217</v>
      </c>
      <c r="Q14" s="119"/>
      <c r="R14" s="345"/>
      <c r="S14" s="345"/>
      <c r="T14" s="85"/>
      <c r="W14" s="86">
        <f t="shared" si="3"/>
        <v>6</v>
      </c>
      <c r="X14" s="86">
        <v>5</v>
      </c>
      <c r="Y14" s="6">
        <f t="shared" si="4"/>
        <v>0</v>
      </c>
      <c r="Z14" s="6">
        <f t="shared" si="5"/>
        <v>0</v>
      </c>
      <c r="AB14" s="86">
        <f t="shared" si="6"/>
        <v>57</v>
      </c>
      <c r="AC14" s="86">
        <v>3</v>
      </c>
      <c r="AD14" s="6">
        <f t="shared" si="7"/>
        <v>0</v>
      </c>
      <c r="AE14" s="6">
        <f t="shared" si="8"/>
        <v>0</v>
      </c>
      <c r="AG14" s="86">
        <f>$O14</f>
        <v>107</v>
      </c>
      <c r="AH14" s="86">
        <v>3</v>
      </c>
      <c r="AI14" s="6">
        <f>COUNTIF($Q14,"○")*$AH14</f>
        <v>0</v>
      </c>
      <c r="AJ14" s="6">
        <f>COUNTIF($Q14,"×")*$AH14</f>
        <v>0</v>
      </c>
    </row>
    <row r="15" spans="2:36" ht="11.25" customHeight="1">
      <c r="B15" s="333"/>
      <c r="C15" s="88">
        <v>7</v>
      </c>
      <c r="D15" s="89" t="s">
        <v>247</v>
      </c>
      <c r="E15" s="122"/>
      <c r="F15" s="4"/>
      <c r="G15" s="3"/>
      <c r="H15" s="332" t="s">
        <v>66</v>
      </c>
      <c r="I15" s="81">
        <v>58</v>
      </c>
      <c r="J15" s="84" t="s">
        <v>198</v>
      </c>
      <c r="K15" s="124"/>
      <c r="L15" s="3"/>
      <c r="M15" s="3"/>
      <c r="N15" s="333"/>
      <c r="O15" s="371">
        <v>108</v>
      </c>
      <c r="P15" s="351" t="s">
        <v>192</v>
      </c>
      <c r="Q15" s="331"/>
      <c r="R15" s="345"/>
      <c r="S15" s="345"/>
      <c r="T15" s="85"/>
      <c r="W15" s="86">
        <f t="shared" si="3"/>
        <v>7</v>
      </c>
      <c r="X15" s="86">
        <v>5</v>
      </c>
      <c r="Y15" s="6">
        <f t="shared" si="4"/>
        <v>0</v>
      </c>
      <c r="Z15" s="6">
        <f t="shared" si="5"/>
        <v>0</v>
      </c>
      <c r="AB15" s="86">
        <f t="shared" si="6"/>
        <v>58</v>
      </c>
      <c r="AC15" s="86">
        <v>3</v>
      </c>
      <c r="AD15" s="6">
        <f t="shared" si="7"/>
        <v>0</v>
      </c>
      <c r="AE15" s="6">
        <f t="shared" si="8"/>
        <v>0</v>
      </c>
      <c r="AG15" s="322">
        <f>$O15</f>
        <v>108</v>
      </c>
      <c r="AH15" s="322">
        <v>3</v>
      </c>
      <c r="AI15" s="324">
        <f>COUNTIF($Q15,"○")*$AH15</f>
        <v>0</v>
      </c>
      <c r="AJ15" s="324">
        <f>COUNTIF($Q15,"×")*$AH15</f>
        <v>0</v>
      </c>
    </row>
    <row r="16" spans="2:36" ht="11.25" customHeight="1">
      <c r="B16" s="333"/>
      <c r="C16" s="88">
        <v>8</v>
      </c>
      <c r="D16" s="89" t="s">
        <v>124</v>
      </c>
      <c r="E16" s="122"/>
      <c r="F16" s="4"/>
      <c r="G16" s="3"/>
      <c r="H16" s="333"/>
      <c r="I16" s="88">
        <v>59</v>
      </c>
      <c r="J16" s="89" t="s">
        <v>42</v>
      </c>
      <c r="K16" s="122"/>
      <c r="L16" s="3"/>
      <c r="M16" s="3"/>
      <c r="N16" s="333"/>
      <c r="O16" s="370"/>
      <c r="P16" s="352"/>
      <c r="Q16" s="346"/>
      <c r="R16" s="345"/>
      <c r="S16" s="345"/>
      <c r="T16" s="85"/>
      <c r="W16" s="86">
        <f t="shared" si="3"/>
        <v>8</v>
      </c>
      <c r="X16" s="86">
        <v>5</v>
      </c>
      <c r="Y16" s="6">
        <f t="shared" si="4"/>
        <v>0</v>
      </c>
      <c r="Z16" s="6">
        <f t="shared" si="5"/>
        <v>0</v>
      </c>
      <c r="AB16" s="86">
        <f t="shared" si="6"/>
        <v>59</v>
      </c>
      <c r="AC16" s="86">
        <v>3</v>
      </c>
      <c r="AD16" s="6">
        <f t="shared" si="7"/>
        <v>0</v>
      </c>
      <c r="AE16" s="6">
        <f t="shared" si="8"/>
        <v>0</v>
      </c>
      <c r="AG16" s="323"/>
      <c r="AH16" s="323"/>
      <c r="AI16" s="325"/>
      <c r="AJ16" s="325"/>
    </row>
    <row r="17" spans="2:36" ht="11.25" customHeight="1">
      <c r="B17" s="333"/>
      <c r="C17" s="88">
        <v>9</v>
      </c>
      <c r="D17" s="89" t="s">
        <v>132</v>
      </c>
      <c r="E17" s="122"/>
      <c r="F17" s="4"/>
      <c r="G17" s="3"/>
      <c r="H17" s="333"/>
      <c r="I17" s="88">
        <v>60</v>
      </c>
      <c r="J17" s="89" t="s">
        <v>249</v>
      </c>
      <c r="K17" s="122"/>
      <c r="L17" s="3"/>
      <c r="M17" s="3"/>
      <c r="N17" s="333"/>
      <c r="O17" s="370">
        <v>109</v>
      </c>
      <c r="P17" s="353" t="s">
        <v>186</v>
      </c>
      <c r="Q17" s="331"/>
      <c r="R17" s="345"/>
      <c r="S17" s="345"/>
      <c r="T17" s="85"/>
      <c r="W17" s="86">
        <f t="shared" si="3"/>
        <v>9</v>
      </c>
      <c r="X17" s="86">
        <v>5</v>
      </c>
      <c r="Y17" s="6">
        <f t="shared" si="4"/>
        <v>0</v>
      </c>
      <c r="Z17" s="6">
        <f t="shared" si="5"/>
        <v>0</v>
      </c>
      <c r="AB17" s="86">
        <f t="shared" si="6"/>
        <v>60</v>
      </c>
      <c r="AC17" s="86">
        <v>3</v>
      </c>
      <c r="AD17" s="6">
        <f t="shared" si="7"/>
        <v>0</v>
      </c>
      <c r="AE17" s="6">
        <f t="shared" si="8"/>
        <v>0</v>
      </c>
      <c r="AG17" s="322">
        <f>$O17</f>
        <v>109</v>
      </c>
      <c r="AH17" s="322">
        <v>3</v>
      </c>
      <c r="AI17" s="324">
        <f>COUNTIF($Q17,"○")*$AH17</f>
        <v>0</v>
      </c>
      <c r="AJ17" s="324">
        <f>COUNTIF($Q17,"×")*$AH17</f>
        <v>0</v>
      </c>
    </row>
    <row r="18" spans="2:36" ht="11.25" customHeight="1">
      <c r="B18" s="333"/>
      <c r="C18" s="88">
        <v>10</v>
      </c>
      <c r="D18" s="89" t="s">
        <v>241</v>
      </c>
      <c r="E18" s="122"/>
      <c r="F18" s="4"/>
      <c r="G18" s="3"/>
      <c r="H18" s="333"/>
      <c r="I18" s="88">
        <v>61</v>
      </c>
      <c r="J18" s="89" t="s">
        <v>43</v>
      </c>
      <c r="K18" s="122"/>
      <c r="L18" s="3"/>
      <c r="M18" s="3"/>
      <c r="N18" s="333"/>
      <c r="O18" s="370"/>
      <c r="P18" s="353"/>
      <c r="Q18" s="346"/>
      <c r="R18" s="345"/>
      <c r="S18" s="345"/>
      <c r="T18" s="85"/>
      <c r="W18" s="86">
        <f t="shared" si="3"/>
        <v>10</v>
      </c>
      <c r="X18" s="86">
        <v>5</v>
      </c>
      <c r="Y18" s="6">
        <f t="shared" si="4"/>
        <v>0</v>
      </c>
      <c r="Z18" s="6">
        <f t="shared" si="5"/>
        <v>0</v>
      </c>
      <c r="AB18" s="86">
        <f t="shared" si="6"/>
        <v>61</v>
      </c>
      <c r="AC18" s="86">
        <v>3</v>
      </c>
      <c r="AD18" s="6">
        <f t="shared" si="7"/>
        <v>0</v>
      </c>
      <c r="AE18" s="6">
        <f t="shared" si="8"/>
        <v>0</v>
      </c>
      <c r="AG18" s="323"/>
      <c r="AH18" s="323"/>
      <c r="AI18" s="325"/>
      <c r="AJ18" s="325"/>
    </row>
    <row r="19" spans="2:36" ht="11.25" customHeight="1">
      <c r="B19" s="333"/>
      <c r="C19" s="88">
        <v>11</v>
      </c>
      <c r="D19" s="89" t="s">
        <v>161</v>
      </c>
      <c r="E19" s="122"/>
      <c r="F19" s="4"/>
      <c r="G19" s="3"/>
      <c r="H19" s="333"/>
      <c r="I19" s="88">
        <v>62</v>
      </c>
      <c r="J19" s="89" t="s">
        <v>110</v>
      </c>
      <c r="K19" s="122"/>
      <c r="L19" s="3"/>
      <c r="M19" s="3"/>
      <c r="N19" s="333"/>
      <c r="O19" s="349">
        <v>110</v>
      </c>
      <c r="P19" s="353" t="s">
        <v>245</v>
      </c>
      <c r="Q19" s="331"/>
      <c r="R19" s="345"/>
      <c r="S19" s="345"/>
      <c r="T19" s="85"/>
      <c r="U19" s="66"/>
      <c r="W19" s="86">
        <f t="shared" si="3"/>
        <v>11</v>
      </c>
      <c r="X19" s="86">
        <v>5</v>
      </c>
      <c r="Y19" s="6">
        <f t="shared" si="4"/>
        <v>0</v>
      </c>
      <c r="Z19" s="6">
        <f t="shared" si="5"/>
        <v>0</v>
      </c>
      <c r="AB19" s="86">
        <f t="shared" si="6"/>
        <v>62</v>
      </c>
      <c r="AC19" s="86">
        <v>3</v>
      </c>
      <c r="AD19" s="6">
        <f t="shared" si="7"/>
        <v>0</v>
      </c>
      <c r="AE19" s="6">
        <f t="shared" si="8"/>
        <v>0</v>
      </c>
      <c r="AG19" s="322">
        <f>$O19</f>
        <v>110</v>
      </c>
      <c r="AH19" s="322">
        <v>3</v>
      </c>
      <c r="AI19" s="324">
        <f>COUNTIF($Q19,"○")*$AH19</f>
        <v>0</v>
      </c>
      <c r="AJ19" s="324">
        <f>COUNTIF($Q19,"×")*$AH19</f>
        <v>0</v>
      </c>
    </row>
    <row r="20" spans="2:36" ht="11.25" customHeight="1">
      <c r="B20" s="333"/>
      <c r="C20" s="88">
        <v>12</v>
      </c>
      <c r="D20" s="89" t="s">
        <v>16</v>
      </c>
      <c r="E20" s="122"/>
      <c r="F20" s="4"/>
      <c r="G20" s="3"/>
      <c r="H20" s="333"/>
      <c r="I20" s="104">
        <v>63</v>
      </c>
      <c r="J20" s="89" t="s">
        <v>203</v>
      </c>
      <c r="K20" s="122"/>
      <c r="N20" s="333"/>
      <c r="O20" s="371"/>
      <c r="P20" s="353"/>
      <c r="Q20" s="346"/>
      <c r="R20" s="341"/>
      <c r="S20" s="345"/>
      <c r="T20" s="85"/>
      <c r="U20" s="66"/>
      <c r="W20" s="86">
        <f t="shared" si="3"/>
        <v>12</v>
      </c>
      <c r="X20" s="86">
        <v>5</v>
      </c>
      <c r="Y20" s="6">
        <f t="shared" si="4"/>
        <v>0</v>
      </c>
      <c r="Z20" s="6">
        <f t="shared" si="5"/>
        <v>0</v>
      </c>
      <c r="AB20" s="86">
        <f t="shared" si="6"/>
        <v>63</v>
      </c>
      <c r="AC20" s="86">
        <v>3</v>
      </c>
      <c r="AD20" s="6">
        <f t="shared" si="7"/>
        <v>0</v>
      </c>
      <c r="AE20" s="6">
        <f t="shared" si="8"/>
        <v>0</v>
      </c>
      <c r="AG20" s="323"/>
      <c r="AH20" s="323"/>
      <c r="AI20" s="325"/>
      <c r="AJ20" s="325"/>
    </row>
    <row r="21" spans="2:36" ht="11.25" customHeight="1">
      <c r="B21" s="333"/>
      <c r="C21" s="88">
        <v>13</v>
      </c>
      <c r="D21" s="89" t="s">
        <v>280</v>
      </c>
      <c r="E21" s="122"/>
      <c r="F21" s="4"/>
      <c r="G21" s="3"/>
      <c r="H21" s="333"/>
      <c r="I21" s="105">
        <v>64</v>
      </c>
      <c r="J21" s="89" t="s">
        <v>204</v>
      </c>
      <c r="K21" s="122"/>
      <c r="N21" s="333"/>
      <c r="O21" s="349">
        <v>111</v>
      </c>
      <c r="P21" s="372" t="s">
        <v>268</v>
      </c>
      <c r="Q21" s="347"/>
      <c r="R21" s="341"/>
      <c r="S21" s="345"/>
      <c r="T21" s="85"/>
      <c r="U21" s="66"/>
      <c r="W21" s="86">
        <f t="shared" si="3"/>
        <v>13</v>
      </c>
      <c r="X21" s="86">
        <v>5</v>
      </c>
      <c r="Y21" s="6">
        <f t="shared" si="4"/>
        <v>0</v>
      </c>
      <c r="Z21" s="6">
        <f t="shared" si="5"/>
        <v>0</v>
      </c>
      <c r="AB21" s="86">
        <f t="shared" si="6"/>
        <v>64</v>
      </c>
      <c r="AC21" s="86">
        <v>3</v>
      </c>
      <c r="AD21" s="6">
        <f t="shared" si="7"/>
        <v>0</v>
      </c>
      <c r="AE21" s="6">
        <f t="shared" si="8"/>
        <v>0</v>
      </c>
      <c r="AG21" s="322">
        <f>$O21</f>
        <v>111</v>
      </c>
      <c r="AH21" s="322">
        <v>3</v>
      </c>
      <c r="AI21" s="324">
        <f>COUNTIF($Q21,"○")*$AH21</f>
        <v>0</v>
      </c>
      <c r="AJ21" s="324">
        <f>COUNTIF($Q21,"×")*$AH21</f>
        <v>0</v>
      </c>
    </row>
    <row r="22" spans="2:36" ht="11.25" customHeight="1">
      <c r="B22" s="333"/>
      <c r="C22" s="88">
        <v>14</v>
      </c>
      <c r="D22" s="89" t="s">
        <v>240</v>
      </c>
      <c r="E22" s="122"/>
      <c r="F22" s="4"/>
      <c r="G22" s="3"/>
      <c r="H22" s="333"/>
      <c r="I22" s="88">
        <v>65</v>
      </c>
      <c r="J22" s="89" t="s">
        <v>243</v>
      </c>
      <c r="K22" s="122"/>
      <c r="N22" s="334"/>
      <c r="O22" s="350"/>
      <c r="P22" s="373"/>
      <c r="Q22" s="348"/>
      <c r="R22" s="3"/>
      <c r="S22" s="3"/>
      <c r="T22" s="85"/>
      <c r="U22" s="66"/>
      <c r="W22" s="86">
        <f t="shared" si="3"/>
        <v>14</v>
      </c>
      <c r="X22" s="86">
        <v>5</v>
      </c>
      <c r="Y22" s="6">
        <f t="shared" si="4"/>
        <v>0</v>
      </c>
      <c r="Z22" s="6">
        <f t="shared" si="5"/>
        <v>0</v>
      </c>
      <c r="AB22" s="86">
        <f t="shared" si="6"/>
        <v>65</v>
      </c>
      <c r="AC22" s="86">
        <v>3</v>
      </c>
      <c r="AD22" s="6">
        <f t="shared" si="7"/>
        <v>0</v>
      </c>
      <c r="AE22" s="6">
        <f t="shared" si="8"/>
        <v>0</v>
      </c>
      <c r="AG22" s="323"/>
      <c r="AH22" s="323"/>
      <c r="AI22" s="325"/>
      <c r="AJ22" s="325"/>
    </row>
    <row r="23" spans="2:36" ht="11.25" customHeight="1">
      <c r="B23" s="333"/>
      <c r="C23" s="370">
        <v>15</v>
      </c>
      <c r="D23" s="353" t="s">
        <v>267</v>
      </c>
      <c r="E23" s="346"/>
      <c r="F23" s="341"/>
      <c r="G23" s="345"/>
      <c r="H23" s="332" t="s">
        <v>67</v>
      </c>
      <c r="I23" s="106">
        <v>66</v>
      </c>
      <c r="J23" s="82" t="s">
        <v>199</v>
      </c>
      <c r="K23" s="194"/>
      <c r="L23" s="3"/>
      <c r="M23" s="3"/>
      <c r="N23" s="332" t="s">
        <v>214</v>
      </c>
      <c r="O23" s="100">
        <v>112</v>
      </c>
      <c r="P23" s="97" t="s">
        <v>217</v>
      </c>
      <c r="Q23" s="119"/>
      <c r="R23" s="3"/>
      <c r="S23" s="3"/>
      <c r="T23" s="85"/>
      <c r="W23" s="322">
        <f t="shared" si="3"/>
        <v>15</v>
      </c>
      <c r="X23" s="322">
        <v>5</v>
      </c>
      <c r="Y23" s="324">
        <f>COUNTIF($E23,"○")*$X23</f>
        <v>0</v>
      </c>
      <c r="Z23" s="324">
        <f>COUNTIF($E23,"×")*$X23</f>
        <v>0</v>
      </c>
      <c r="AB23" s="86">
        <f t="shared" si="6"/>
        <v>66</v>
      </c>
      <c r="AC23" s="86">
        <v>3</v>
      </c>
      <c r="AD23" s="6">
        <f t="shared" si="7"/>
        <v>0</v>
      </c>
      <c r="AE23" s="6">
        <f t="shared" si="8"/>
        <v>0</v>
      </c>
      <c r="AG23" s="86">
        <f aca="true" t="shared" si="9" ref="AG23:AG34">$O23</f>
        <v>112</v>
      </c>
      <c r="AH23" s="86">
        <v>3</v>
      </c>
      <c r="AI23" s="6">
        <f aca="true" t="shared" si="10" ref="AI23:AI34">COUNTIF($Q23,"○")*$AH23</f>
        <v>0</v>
      </c>
      <c r="AJ23" s="6">
        <f aca="true" t="shared" si="11" ref="AJ23:AJ34">COUNTIF($Q23,"×")*$AH23</f>
        <v>0</v>
      </c>
    </row>
    <row r="24" spans="2:36" ht="11.25" customHeight="1">
      <c r="B24" s="333"/>
      <c r="C24" s="370"/>
      <c r="D24" s="353"/>
      <c r="E24" s="346"/>
      <c r="F24" s="341"/>
      <c r="G24" s="345"/>
      <c r="H24" s="333"/>
      <c r="I24" s="370">
        <v>67</v>
      </c>
      <c r="J24" s="372" t="s">
        <v>250</v>
      </c>
      <c r="K24" s="346"/>
      <c r="L24" s="3"/>
      <c r="M24" s="3"/>
      <c r="N24" s="333"/>
      <c r="O24" s="88">
        <v>113</v>
      </c>
      <c r="P24" s="107" t="s">
        <v>221</v>
      </c>
      <c r="Q24" s="122"/>
      <c r="R24" s="3"/>
      <c r="S24" s="3"/>
      <c r="T24" s="85"/>
      <c r="W24" s="323"/>
      <c r="X24" s="323"/>
      <c r="Y24" s="325"/>
      <c r="Z24" s="325"/>
      <c r="AB24" s="322">
        <f t="shared" si="6"/>
        <v>67</v>
      </c>
      <c r="AC24" s="322">
        <v>3</v>
      </c>
      <c r="AD24" s="324">
        <f>COUNTIF($K24,"○")*$AC24</f>
        <v>0</v>
      </c>
      <c r="AE24" s="324">
        <f>COUNTIF($K24,"×")*$AC24</f>
        <v>0</v>
      </c>
      <c r="AG24" s="86">
        <f t="shared" si="9"/>
        <v>113</v>
      </c>
      <c r="AH24" s="86">
        <v>3</v>
      </c>
      <c r="AI24" s="6">
        <f t="shared" si="10"/>
        <v>0</v>
      </c>
      <c r="AJ24" s="6">
        <f t="shared" si="11"/>
        <v>0</v>
      </c>
    </row>
    <row r="25" spans="2:36" ht="11.25" customHeight="1">
      <c r="B25" s="333"/>
      <c r="C25" s="90">
        <v>16</v>
      </c>
      <c r="D25" s="91" t="s">
        <v>264</v>
      </c>
      <c r="E25" s="121"/>
      <c r="F25" s="4"/>
      <c r="G25" s="3"/>
      <c r="H25" s="333"/>
      <c r="I25" s="370"/>
      <c r="J25" s="352"/>
      <c r="K25" s="346"/>
      <c r="L25" s="345"/>
      <c r="M25" s="345"/>
      <c r="N25" s="333"/>
      <c r="O25" s="88">
        <v>114</v>
      </c>
      <c r="P25" s="89" t="s">
        <v>222</v>
      </c>
      <c r="Q25" s="122"/>
      <c r="R25" s="3"/>
      <c r="S25" s="3"/>
      <c r="T25" s="85"/>
      <c r="W25" s="86">
        <f t="shared" si="3"/>
        <v>16</v>
      </c>
      <c r="X25" s="86">
        <v>5</v>
      </c>
      <c r="Y25" s="6">
        <f aca="true" t="shared" si="12" ref="Y25:Y50">COUNTIF($E25,"○")*$X25</f>
        <v>0</v>
      </c>
      <c r="Z25" s="6">
        <f aca="true" t="shared" si="13" ref="Z25:Z50">COUNTIF($E25,"×")*$X25</f>
        <v>0</v>
      </c>
      <c r="AB25" s="323"/>
      <c r="AC25" s="323"/>
      <c r="AD25" s="325"/>
      <c r="AE25" s="325"/>
      <c r="AG25" s="86">
        <f t="shared" si="9"/>
        <v>114</v>
      </c>
      <c r="AH25" s="86">
        <v>3</v>
      </c>
      <c r="AI25" s="6">
        <f t="shared" si="10"/>
        <v>0</v>
      </c>
      <c r="AJ25" s="6">
        <f t="shared" si="11"/>
        <v>0</v>
      </c>
    </row>
    <row r="26" spans="2:36" ht="11.25" customHeight="1">
      <c r="B26" s="332" t="s">
        <v>162</v>
      </c>
      <c r="C26" s="81">
        <v>17</v>
      </c>
      <c r="D26" s="84" t="s">
        <v>160</v>
      </c>
      <c r="E26" s="119"/>
      <c r="F26" s="4"/>
      <c r="G26" s="3"/>
      <c r="H26" s="333"/>
      <c r="I26" s="88">
        <v>68</v>
      </c>
      <c r="J26" s="89" t="s">
        <v>205</v>
      </c>
      <c r="K26" s="122"/>
      <c r="L26" s="345"/>
      <c r="M26" s="345"/>
      <c r="N26" s="333"/>
      <c r="O26" s="88">
        <v>115</v>
      </c>
      <c r="P26" s="91" t="s">
        <v>218</v>
      </c>
      <c r="Q26" s="122"/>
      <c r="R26" s="3"/>
      <c r="S26" s="3"/>
      <c r="T26" s="85"/>
      <c r="W26" s="86">
        <f t="shared" si="3"/>
        <v>17</v>
      </c>
      <c r="X26" s="86">
        <v>5</v>
      </c>
      <c r="Y26" s="6">
        <f t="shared" si="12"/>
        <v>0</v>
      </c>
      <c r="Z26" s="6">
        <f t="shared" si="13"/>
        <v>0</v>
      </c>
      <c r="AB26" s="86">
        <f aca="true" t="shared" si="14" ref="AB26:AB35">$I26</f>
        <v>68</v>
      </c>
      <c r="AC26" s="86">
        <v>3</v>
      </c>
      <c r="AD26" s="6">
        <f t="shared" si="7"/>
        <v>0</v>
      </c>
      <c r="AE26" s="6">
        <f t="shared" si="8"/>
        <v>0</v>
      </c>
      <c r="AG26" s="86">
        <f t="shared" si="9"/>
        <v>115</v>
      </c>
      <c r="AH26" s="86">
        <v>3</v>
      </c>
      <c r="AI26" s="6">
        <f t="shared" si="10"/>
        <v>0</v>
      </c>
      <c r="AJ26" s="6">
        <f t="shared" si="11"/>
        <v>0</v>
      </c>
    </row>
    <row r="27" spans="2:36" ht="11.25" customHeight="1">
      <c r="B27" s="333"/>
      <c r="C27" s="88">
        <v>18</v>
      </c>
      <c r="D27" s="89" t="s">
        <v>133</v>
      </c>
      <c r="E27" s="122"/>
      <c r="F27" s="4"/>
      <c r="G27" s="3"/>
      <c r="H27" s="333"/>
      <c r="I27" s="90">
        <v>69</v>
      </c>
      <c r="J27" s="91" t="s">
        <v>251</v>
      </c>
      <c r="K27" s="122"/>
      <c r="L27" s="3"/>
      <c r="M27" s="3"/>
      <c r="N27" s="333"/>
      <c r="O27" s="90">
        <v>116</v>
      </c>
      <c r="P27" s="91" t="s">
        <v>220</v>
      </c>
      <c r="Q27" s="122"/>
      <c r="R27" s="3"/>
      <c r="S27" s="3"/>
      <c r="T27" s="85"/>
      <c r="W27" s="86">
        <f t="shared" si="3"/>
        <v>18</v>
      </c>
      <c r="X27" s="86">
        <v>5</v>
      </c>
      <c r="Y27" s="6">
        <f t="shared" si="12"/>
        <v>0</v>
      </c>
      <c r="Z27" s="6">
        <f t="shared" si="13"/>
        <v>0</v>
      </c>
      <c r="AB27" s="86">
        <f t="shared" si="14"/>
        <v>69</v>
      </c>
      <c r="AC27" s="86">
        <v>3</v>
      </c>
      <c r="AD27" s="6">
        <f t="shared" si="7"/>
        <v>0</v>
      </c>
      <c r="AE27" s="6">
        <f t="shared" si="8"/>
        <v>0</v>
      </c>
      <c r="AG27" s="86">
        <f t="shared" si="9"/>
        <v>116</v>
      </c>
      <c r="AH27" s="86">
        <v>3</v>
      </c>
      <c r="AI27" s="6">
        <f t="shared" si="10"/>
        <v>0</v>
      </c>
      <c r="AJ27" s="6">
        <f t="shared" si="11"/>
        <v>0</v>
      </c>
    </row>
    <row r="28" spans="2:36" ht="11.25" customHeight="1">
      <c r="B28" s="333"/>
      <c r="C28" s="88">
        <v>19</v>
      </c>
      <c r="D28" s="89" t="s">
        <v>261</v>
      </c>
      <c r="E28" s="122"/>
      <c r="F28" s="4"/>
      <c r="G28" s="3"/>
      <c r="H28" s="333"/>
      <c r="I28" s="88">
        <v>70</v>
      </c>
      <c r="J28" s="89" t="s">
        <v>252</v>
      </c>
      <c r="K28" s="122"/>
      <c r="L28" s="3"/>
      <c r="M28" s="3"/>
      <c r="N28" s="333"/>
      <c r="O28" s="88">
        <v>117</v>
      </c>
      <c r="P28" s="91" t="s">
        <v>259</v>
      </c>
      <c r="Q28" s="122"/>
      <c r="R28" s="3"/>
      <c r="S28" s="3"/>
      <c r="T28" s="85"/>
      <c r="W28" s="86">
        <f t="shared" si="3"/>
        <v>19</v>
      </c>
      <c r="X28" s="86">
        <v>5</v>
      </c>
      <c r="Y28" s="6">
        <f t="shared" si="12"/>
        <v>0</v>
      </c>
      <c r="Z28" s="6">
        <f t="shared" si="13"/>
        <v>0</v>
      </c>
      <c r="AB28" s="86">
        <f t="shared" si="14"/>
        <v>70</v>
      </c>
      <c r="AC28" s="86">
        <v>3</v>
      </c>
      <c r="AD28" s="6">
        <f t="shared" si="7"/>
        <v>0</v>
      </c>
      <c r="AE28" s="6">
        <f t="shared" si="8"/>
        <v>0</v>
      </c>
      <c r="AG28" s="86">
        <f t="shared" si="9"/>
        <v>117</v>
      </c>
      <c r="AH28" s="86">
        <v>3</v>
      </c>
      <c r="AI28" s="6">
        <f t="shared" si="10"/>
        <v>0</v>
      </c>
      <c r="AJ28" s="6">
        <f t="shared" si="11"/>
        <v>0</v>
      </c>
    </row>
    <row r="29" spans="2:36" ht="11.25" customHeight="1">
      <c r="B29" s="333"/>
      <c r="C29" s="88">
        <v>20</v>
      </c>
      <c r="D29" s="89" t="s">
        <v>163</v>
      </c>
      <c r="E29" s="122"/>
      <c r="F29" s="4"/>
      <c r="G29" s="3"/>
      <c r="H29" s="333"/>
      <c r="I29" s="104">
        <v>71</v>
      </c>
      <c r="J29" s="89" t="s">
        <v>242</v>
      </c>
      <c r="K29" s="122"/>
      <c r="N29" s="334"/>
      <c r="O29" s="87">
        <v>118</v>
      </c>
      <c r="P29" s="99" t="s">
        <v>219</v>
      </c>
      <c r="Q29" s="120"/>
      <c r="R29" s="3"/>
      <c r="S29" s="3"/>
      <c r="T29" s="85"/>
      <c r="U29" s="66"/>
      <c r="W29" s="86">
        <f t="shared" si="3"/>
        <v>20</v>
      </c>
      <c r="X29" s="86">
        <v>5</v>
      </c>
      <c r="Y29" s="6">
        <f t="shared" si="12"/>
        <v>0</v>
      </c>
      <c r="Z29" s="6">
        <f t="shared" si="13"/>
        <v>0</v>
      </c>
      <c r="AB29" s="86">
        <f t="shared" si="14"/>
        <v>71</v>
      </c>
      <c r="AC29" s="86">
        <v>3</v>
      </c>
      <c r="AD29" s="6">
        <f t="shared" si="7"/>
        <v>0</v>
      </c>
      <c r="AE29" s="6">
        <f t="shared" si="8"/>
        <v>0</v>
      </c>
      <c r="AG29" s="86">
        <f t="shared" si="9"/>
        <v>118</v>
      </c>
      <c r="AH29" s="86">
        <v>3</v>
      </c>
      <c r="AI29" s="6">
        <f t="shared" si="10"/>
        <v>0</v>
      </c>
      <c r="AJ29" s="6">
        <f t="shared" si="11"/>
        <v>0</v>
      </c>
    </row>
    <row r="30" spans="2:36" ht="11.25" customHeight="1">
      <c r="B30" s="333"/>
      <c r="C30" s="88">
        <v>21</v>
      </c>
      <c r="D30" s="89" t="s">
        <v>164</v>
      </c>
      <c r="E30" s="122"/>
      <c r="F30" s="4"/>
      <c r="G30" s="3"/>
      <c r="H30" s="333"/>
      <c r="I30" s="105">
        <v>72</v>
      </c>
      <c r="J30" s="89" t="s">
        <v>206</v>
      </c>
      <c r="K30" s="122"/>
      <c r="N30" s="342" t="s">
        <v>282</v>
      </c>
      <c r="O30" s="326">
        <v>119</v>
      </c>
      <c r="P30" s="328" t="s">
        <v>286</v>
      </c>
      <c r="Q30" s="330"/>
      <c r="R30" s="3"/>
      <c r="S30" s="3"/>
      <c r="T30" s="85"/>
      <c r="W30" s="86">
        <f t="shared" si="3"/>
        <v>21</v>
      </c>
      <c r="X30" s="86">
        <v>5</v>
      </c>
      <c r="Y30" s="6">
        <f t="shared" si="12"/>
        <v>0</v>
      </c>
      <c r="Z30" s="6">
        <f t="shared" si="13"/>
        <v>0</v>
      </c>
      <c r="AB30" s="86">
        <f t="shared" si="14"/>
        <v>72</v>
      </c>
      <c r="AC30" s="86">
        <v>3</v>
      </c>
      <c r="AD30" s="6">
        <f t="shared" si="7"/>
        <v>0</v>
      </c>
      <c r="AE30" s="6">
        <f t="shared" si="8"/>
        <v>0</v>
      </c>
      <c r="AG30" s="322">
        <f t="shared" si="9"/>
        <v>119</v>
      </c>
      <c r="AH30" s="322">
        <v>3</v>
      </c>
      <c r="AI30" s="324">
        <f t="shared" si="10"/>
        <v>0</v>
      </c>
      <c r="AJ30" s="324">
        <f t="shared" si="11"/>
        <v>0</v>
      </c>
    </row>
    <row r="31" spans="2:36" ht="11.25" customHeight="1">
      <c r="B31" s="333"/>
      <c r="C31" s="88">
        <v>22</v>
      </c>
      <c r="D31" s="89" t="s">
        <v>165</v>
      </c>
      <c r="E31" s="122"/>
      <c r="F31" s="4"/>
      <c r="G31" s="3"/>
      <c r="H31" s="333"/>
      <c r="I31" s="88">
        <v>73</v>
      </c>
      <c r="J31" s="89" t="s">
        <v>135</v>
      </c>
      <c r="K31" s="122"/>
      <c r="N31" s="343"/>
      <c r="O31" s="327"/>
      <c r="P31" s="329"/>
      <c r="Q31" s="331"/>
      <c r="R31" s="3"/>
      <c r="S31" s="3"/>
      <c r="T31" s="85"/>
      <c r="W31" s="86">
        <f t="shared" si="3"/>
        <v>22</v>
      </c>
      <c r="X31" s="86">
        <v>5</v>
      </c>
      <c r="Y31" s="6">
        <f t="shared" si="12"/>
        <v>0</v>
      </c>
      <c r="Z31" s="6">
        <f t="shared" si="13"/>
        <v>0</v>
      </c>
      <c r="AB31" s="86">
        <f t="shared" si="14"/>
        <v>73</v>
      </c>
      <c r="AC31" s="86">
        <v>3</v>
      </c>
      <c r="AD31" s="6">
        <f t="shared" si="7"/>
        <v>0</v>
      </c>
      <c r="AE31" s="6">
        <f t="shared" si="8"/>
        <v>0</v>
      </c>
      <c r="AG31" s="323"/>
      <c r="AH31" s="323"/>
      <c r="AI31" s="325"/>
      <c r="AJ31" s="325"/>
    </row>
    <row r="32" spans="2:36" ht="11.25" customHeight="1">
      <c r="B32" s="333"/>
      <c r="C32" s="88">
        <v>23</v>
      </c>
      <c r="D32" s="89" t="s">
        <v>166</v>
      </c>
      <c r="E32" s="122"/>
      <c r="F32" s="4"/>
      <c r="G32" s="3"/>
      <c r="H32" s="333"/>
      <c r="I32" s="104">
        <v>74</v>
      </c>
      <c r="J32" s="89" t="s">
        <v>201</v>
      </c>
      <c r="K32" s="122"/>
      <c r="L32" s="3"/>
      <c r="M32" s="3"/>
      <c r="N32" s="343"/>
      <c r="O32" s="90">
        <v>120</v>
      </c>
      <c r="P32" s="89" t="s">
        <v>283</v>
      </c>
      <c r="Q32" s="121"/>
      <c r="R32" s="3"/>
      <c r="S32" s="3"/>
      <c r="T32" s="85"/>
      <c r="W32" s="86">
        <f t="shared" si="3"/>
        <v>23</v>
      </c>
      <c r="X32" s="86">
        <v>5</v>
      </c>
      <c r="Y32" s="6">
        <f t="shared" si="12"/>
        <v>0</v>
      </c>
      <c r="Z32" s="6">
        <f t="shared" si="13"/>
        <v>0</v>
      </c>
      <c r="AB32" s="86">
        <f t="shared" si="14"/>
        <v>74</v>
      </c>
      <c r="AC32" s="86">
        <v>3</v>
      </c>
      <c r="AD32" s="6">
        <f t="shared" si="7"/>
        <v>0</v>
      </c>
      <c r="AE32" s="6">
        <f t="shared" si="8"/>
        <v>0</v>
      </c>
      <c r="AG32" s="86">
        <f t="shared" si="9"/>
        <v>120</v>
      </c>
      <c r="AH32" s="86">
        <v>3</v>
      </c>
      <c r="AI32" s="6">
        <f t="shared" si="10"/>
        <v>0</v>
      </c>
      <c r="AJ32" s="6">
        <f t="shared" si="11"/>
        <v>0</v>
      </c>
    </row>
    <row r="33" spans="2:36" ht="11.25" customHeight="1">
      <c r="B33" s="333"/>
      <c r="C33" s="88">
        <v>24</v>
      </c>
      <c r="D33" s="89" t="s">
        <v>167</v>
      </c>
      <c r="E33" s="122"/>
      <c r="F33" s="4"/>
      <c r="G33" s="3"/>
      <c r="H33" s="334"/>
      <c r="I33" s="108">
        <v>75</v>
      </c>
      <c r="J33" s="95" t="s">
        <v>200</v>
      </c>
      <c r="K33" s="120"/>
      <c r="L33" s="3"/>
      <c r="M33" s="3"/>
      <c r="N33" s="343"/>
      <c r="O33" s="88">
        <v>121</v>
      </c>
      <c r="P33" s="89" t="s">
        <v>284</v>
      </c>
      <c r="Q33" s="122"/>
      <c r="R33" s="3"/>
      <c r="S33" s="3"/>
      <c r="T33" s="85"/>
      <c r="W33" s="86">
        <f t="shared" si="3"/>
        <v>24</v>
      </c>
      <c r="X33" s="86">
        <v>5</v>
      </c>
      <c r="Y33" s="6">
        <f t="shared" si="12"/>
        <v>0</v>
      </c>
      <c r="Z33" s="6">
        <f t="shared" si="13"/>
        <v>0</v>
      </c>
      <c r="AB33" s="86">
        <f t="shared" si="14"/>
        <v>75</v>
      </c>
      <c r="AC33" s="86">
        <v>3</v>
      </c>
      <c r="AD33" s="6">
        <f t="shared" si="7"/>
        <v>0</v>
      </c>
      <c r="AE33" s="6">
        <f t="shared" si="8"/>
        <v>0</v>
      </c>
      <c r="AG33" s="86">
        <f t="shared" si="9"/>
        <v>121</v>
      </c>
      <c r="AH33" s="86">
        <v>3</v>
      </c>
      <c r="AI33" s="6">
        <f t="shared" si="10"/>
        <v>0</v>
      </c>
      <c r="AJ33" s="6">
        <f t="shared" si="11"/>
        <v>0</v>
      </c>
    </row>
    <row r="34" spans="2:36" ht="11.25" customHeight="1">
      <c r="B34" s="333"/>
      <c r="C34" s="88">
        <v>25</v>
      </c>
      <c r="D34" s="89" t="s">
        <v>168</v>
      </c>
      <c r="E34" s="122"/>
      <c r="F34" s="4"/>
      <c r="G34" s="3"/>
      <c r="H34" s="332" t="s">
        <v>68</v>
      </c>
      <c r="I34" s="81">
        <v>76</v>
      </c>
      <c r="J34" s="82" t="s">
        <v>107</v>
      </c>
      <c r="K34" s="119"/>
      <c r="L34" s="3"/>
      <c r="M34" s="3"/>
      <c r="N34" s="344"/>
      <c r="O34" s="87">
        <v>122</v>
      </c>
      <c r="P34" s="99" t="s">
        <v>285</v>
      </c>
      <c r="Q34" s="120"/>
      <c r="R34" s="3"/>
      <c r="S34" s="3"/>
      <c r="T34" s="85"/>
      <c r="W34" s="86">
        <f t="shared" si="3"/>
        <v>25</v>
      </c>
      <c r="X34" s="86">
        <v>5</v>
      </c>
      <c r="Y34" s="6">
        <f t="shared" si="12"/>
        <v>0</v>
      </c>
      <c r="Z34" s="6">
        <f t="shared" si="13"/>
        <v>0</v>
      </c>
      <c r="AB34" s="86">
        <f t="shared" si="14"/>
        <v>76</v>
      </c>
      <c r="AC34" s="86">
        <v>3</v>
      </c>
      <c r="AD34" s="6">
        <f t="shared" si="7"/>
        <v>0</v>
      </c>
      <c r="AE34" s="6">
        <f t="shared" si="8"/>
        <v>0</v>
      </c>
      <c r="AG34" s="86">
        <f t="shared" si="9"/>
        <v>122</v>
      </c>
      <c r="AH34" s="86">
        <v>3</v>
      </c>
      <c r="AI34" s="6">
        <f t="shared" si="10"/>
        <v>0</v>
      </c>
      <c r="AJ34" s="6">
        <f t="shared" si="11"/>
        <v>0</v>
      </c>
    </row>
    <row r="35" spans="2:36" ht="11.25" customHeight="1">
      <c r="B35" s="333"/>
      <c r="C35" s="88">
        <v>26</v>
      </c>
      <c r="D35" s="89" t="s">
        <v>15</v>
      </c>
      <c r="E35" s="122"/>
      <c r="F35" s="4"/>
      <c r="G35" s="3"/>
      <c r="H35" s="333"/>
      <c r="I35" s="370">
        <v>77</v>
      </c>
      <c r="J35" s="372" t="s">
        <v>188</v>
      </c>
      <c r="K35" s="347"/>
      <c r="L35" s="3"/>
      <c r="M35" s="3"/>
      <c r="N35" s="343" t="s">
        <v>224</v>
      </c>
      <c r="O35" s="192">
        <v>123</v>
      </c>
      <c r="P35" s="102" t="s">
        <v>47</v>
      </c>
      <c r="Q35" s="193"/>
      <c r="T35" s="85"/>
      <c r="W35" s="86">
        <f t="shared" si="3"/>
        <v>26</v>
      </c>
      <c r="X35" s="86">
        <v>5</v>
      </c>
      <c r="Y35" s="6">
        <f t="shared" si="12"/>
        <v>0</v>
      </c>
      <c r="Z35" s="6">
        <f t="shared" si="13"/>
        <v>0</v>
      </c>
      <c r="AB35" s="322">
        <f t="shared" si="14"/>
        <v>77</v>
      </c>
      <c r="AC35" s="322">
        <v>3</v>
      </c>
      <c r="AD35" s="324">
        <f>COUNTIF($K35,"○")*$AC35</f>
        <v>0</v>
      </c>
      <c r="AE35" s="324">
        <f>COUNTIF($K35,"×")*$AC35</f>
        <v>0</v>
      </c>
      <c r="AG35" s="86">
        <f>$O35</f>
        <v>123</v>
      </c>
      <c r="AH35" s="86">
        <v>3</v>
      </c>
      <c r="AI35" s="6">
        <f>COUNTIF($Q35,"○")*$AH35</f>
        <v>0</v>
      </c>
      <c r="AJ35" s="6">
        <f>COUNTIF($Q35,"×")*$AH35</f>
        <v>0</v>
      </c>
    </row>
    <row r="36" spans="2:36" ht="11.25" customHeight="1">
      <c r="B36" s="333"/>
      <c r="C36" s="90">
        <v>27</v>
      </c>
      <c r="D36" s="89" t="s">
        <v>134</v>
      </c>
      <c r="E36" s="122"/>
      <c r="F36" s="4"/>
      <c r="G36" s="3"/>
      <c r="H36" s="333"/>
      <c r="I36" s="370"/>
      <c r="J36" s="352"/>
      <c r="K36" s="331"/>
      <c r="L36" s="345"/>
      <c r="M36" s="345"/>
      <c r="N36" s="343"/>
      <c r="O36" s="90">
        <v>124</v>
      </c>
      <c r="P36" s="89" t="s">
        <v>269</v>
      </c>
      <c r="Q36" s="121"/>
      <c r="T36" s="5" t="s">
        <v>169</v>
      </c>
      <c r="W36" s="86">
        <f t="shared" si="3"/>
        <v>27</v>
      </c>
      <c r="X36" s="86">
        <v>5</v>
      </c>
      <c r="Y36" s="6">
        <f t="shared" si="12"/>
        <v>0</v>
      </c>
      <c r="Z36" s="6">
        <f t="shared" si="13"/>
        <v>0</v>
      </c>
      <c r="AB36" s="323"/>
      <c r="AC36" s="323"/>
      <c r="AD36" s="325"/>
      <c r="AE36" s="325"/>
      <c r="AG36" s="86">
        <f>$O36</f>
        <v>124</v>
      </c>
      <c r="AH36" s="86">
        <v>3</v>
      </c>
      <c r="AI36" s="6">
        <f>COUNTIF($Q36,"○")*$AH36</f>
        <v>0</v>
      </c>
      <c r="AJ36" s="6">
        <f>COUNTIF($Q36,"×")*$AH36</f>
        <v>0</v>
      </c>
    </row>
    <row r="37" spans="2:36" ht="11.25" customHeight="1">
      <c r="B37" s="334"/>
      <c r="C37" s="87">
        <v>28</v>
      </c>
      <c r="D37" s="99" t="s">
        <v>255</v>
      </c>
      <c r="E37" s="120"/>
      <c r="F37" s="4"/>
      <c r="G37" s="3"/>
      <c r="H37" s="333"/>
      <c r="I37" s="88">
        <v>78</v>
      </c>
      <c r="J37" s="89" t="s">
        <v>106</v>
      </c>
      <c r="K37" s="122"/>
      <c r="L37" s="345"/>
      <c r="M37" s="345"/>
      <c r="N37" s="343"/>
      <c r="O37" s="88">
        <v>125</v>
      </c>
      <c r="P37" s="89" t="s">
        <v>281</v>
      </c>
      <c r="Q37" s="122"/>
      <c r="T37" s="85"/>
      <c r="W37" s="86">
        <f t="shared" si="3"/>
        <v>28</v>
      </c>
      <c r="X37" s="86">
        <v>5</v>
      </c>
      <c r="Y37" s="6">
        <f t="shared" si="12"/>
        <v>0</v>
      </c>
      <c r="Z37" s="6">
        <f t="shared" si="13"/>
        <v>0</v>
      </c>
      <c r="AB37" s="86">
        <f aca="true" t="shared" si="15" ref="AB37:AB43">$I37</f>
        <v>78</v>
      </c>
      <c r="AC37" s="86">
        <v>3</v>
      </c>
      <c r="AD37" s="6">
        <f aca="true" t="shared" si="16" ref="AD37:AD51">COUNTIF($K37,"○")*$AC37</f>
        <v>0</v>
      </c>
      <c r="AE37" s="6">
        <f aca="true" t="shared" si="17" ref="AE37:AE51">COUNTIF($K37,"×")*$AC37</f>
        <v>0</v>
      </c>
      <c r="AG37" s="86">
        <f>$O37</f>
        <v>125</v>
      </c>
      <c r="AH37" s="86">
        <v>3</v>
      </c>
      <c r="AI37" s="6">
        <f>COUNTIF($Q37,"○")*$AH37</f>
        <v>0</v>
      </c>
      <c r="AJ37" s="6">
        <f>COUNTIF($Q37,"×")*$AH37</f>
        <v>0</v>
      </c>
    </row>
    <row r="38" spans="2:36" ht="11.25" customHeight="1">
      <c r="B38" s="332" t="s">
        <v>131</v>
      </c>
      <c r="C38" s="101">
        <v>29</v>
      </c>
      <c r="D38" s="103" t="s">
        <v>257</v>
      </c>
      <c r="E38" s="123"/>
      <c r="F38" s="4"/>
      <c r="G38" s="3"/>
      <c r="H38" s="333"/>
      <c r="I38" s="88">
        <v>79</v>
      </c>
      <c r="J38" s="89" t="s">
        <v>108</v>
      </c>
      <c r="K38" s="122"/>
      <c r="L38" s="3"/>
      <c r="M38" s="3"/>
      <c r="N38" s="343"/>
      <c r="O38" s="88">
        <v>126</v>
      </c>
      <c r="P38" s="91" t="s">
        <v>246</v>
      </c>
      <c r="Q38" s="122"/>
      <c r="T38" s="85"/>
      <c r="W38" s="86">
        <f t="shared" si="3"/>
        <v>29</v>
      </c>
      <c r="X38" s="86">
        <v>5</v>
      </c>
      <c r="Y38" s="6">
        <f t="shared" si="12"/>
        <v>0</v>
      </c>
      <c r="Z38" s="6">
        <f t="shared" si="13"/>
        <v>0</v>
      </c>
      <c r="AB38" s="86">
        <f t="shared" si="15"/>
        <v>79</v>
      </c>
      <c r="AC38" s="86">
        <v>3</v>
      </c>
      <c r="AD38" s="6">
        <f t="shared" si="16"/>
        <v>0</v>
      </c>
      <c r="AE38" s="6">
        <f t="shared" si="17"/>
        <v>0</v>
      </c>
      <c r="AG38" s="86">
        <f>$O38</f>
        <v>126</v>
      </c>
      <c r="AH38" s="86">
        <v>3</v>
      </c>
      <c r="AI38" s="6">
        <f>COUNTIF($Q38,"○")*$AH38</f>
        <v>0</v>
      </c>
      <c r="AJ38" s="6">
        <f>COUNTIF($Q38,"×")*$AH38</f>
        <v>0</v>
      </c>
    </row>
    <row r="39" spans="2:36" ht="11.25" customHeight="1">
      <c r="B39" s="333"/>
      <c r="C39" s="88">
        <v>30</v>
      </c>
      <c r="D39" s="89" t="s">
        <v>258</v>
      </c>
      <c r="E39" s="122"/>
      <c r="F39" s="4"/>
      <c r="G39" s="3"/>
      <c r="H39" s="333"/>
      <c r="I39" s="88">
        <v>80</v>
      </c>
      <c r="J39" s="89" t="s">
        <v>109</v>
      </c>
      <c r="K39" s="122"/>
      <c r="L39" s="3"/>
      <c r="M39" s="3"/>
      <c r="N39" s="344"/>
      <c r="O39" s="87">
        <v>127</v>
      </c>
      <c r="P39" s="125" t="s">
        <v>169</v>
      </c>
      <c r="Q39" s="120"/>
      <c r="T39" s="85"/>
      <c r="W39" s="86">
        <f t="shared" si="3"/>
        <v>30</v>
      </c>
      <c r="X39" s="86">
        <v>5</v>
      </c>
      <c r="Y39" s="6">
        <f t="shared" si="12"/>
        <v>0</v>
      </c>
      <c r="Z39" s="6">
        <f t="shared" si="13"/>
        <v>0</v>
      </c>
      <c r="AB39" s="86">
        <f t="shared" si="15"/>
        <v>80</v>
      </c>
      <c r="AC39" s="86">
        <v>3</v>
      </c>
      <c r="AD39" s="6">
        <f t="shared" si="16"/>
        <v>0</v>
      </c>
      <c r="AE39" s="6">
        <f t="shared" si="17"/>
        <v>0</v>
      </c>
      <c r="AG39" s="86">
        <f>$O39</f>
        <v>127</v>
      </c>
      <c r="AH39" s="86">
        <v>3</v>
      </c>
      <c r="AI39" s="6">
        <f>COUNTIF($Q39,"○")*$AH39</f>
        <v>0</v>
      </c>
      <c r="AJ39" s="6">
        <f>COUNTIF($Q39,"×")*$AH39</f>
        <v>0</v>
      </c>
    </row>
    <row r="40" spans="2:33" ht="11.25" customHeight="1">
      <c r="B40" s="333"/>
      <c r="C40" s="88">
        <v>31</v>
      </c>
      <c r="D40" s="89" t="s">
        <v>265</v>
      </c>
      <c r="E40" s="122"/>
      <c r="F40" s="4"/>
      <c r="G40" s="3"/>
      <c r="H40" s="333"/>
      <c r="I40" s="88">
        <v>81</v>
      </c>
      <c r="J40" s="91" t="s">
        <v>202</v>
      </c>
      <c r="K40" s="122"/>
      <c r="L40" s="3"/>
      <c r="M40" s="3"/>
      <c r="N40" s="381" t="s">
        <v>225</v>
      </c>
      <c r="O40" s="381"/>
      <c r="P40" s="381"/>
      <c r="Q40" s="381"/>
      <c r="T40" s="85"/>
      <c r="W40" s="86">
        <f t="shared" si="3"/>
        <v>31</v>
      </c>
      <c r="X40" s="86">
        <v>5</v>
      </c>
      <c r="Y40" s="6">
        <f t="shared" si="12"/>
        <v>0</v>
      </c>
      <c r="Z40" s="6">
        <f t="shared" si="13"/>
        <v>0</v>
      </c>
      <c r="AB40" s="86">
        <f t="shared" si="15"/>
        <v>81</v>
      </c>
      <c r="AC40" s="86">
        <v>3</v>
      </c>
      <c r="AD40" s="6">
        <f t="shared" si="16"/>
        <v>0</v>
      </c>
      <c r="AE40" s="6">
        <f t="shared" si="17"/>
        <v>0</v>
      </c>
      <c r="AG40" s="109"/>
    </row>
    <row r="41" spans="2:36" ht="11.25" customHeight="1">
      <c r="B41" s="333"/>
      <c r="C41" s="88">
        <v>32</v>
      </c>
      <c r="D41" s="89" t="s">
        <v>170</v>
      </c>
      <c r="E41" s="122"/>
      <c r="F41" s="4"/>
      <c r="G41" s="3"/>
      <c r="H41" s="333"/>
      <c r="I41" s="88">
        <v>82</v>
      </c>
      <c r="J41" s="89" t="s">
        <v>208</v>
      </c>
      <c r="K41" s="122"/>
      <c r="L41" s="3"/>
      <c r="M41" s="3"/>
      <c r="S41" s="3"/>
      <c r="T41" s="85"/>
      <c r="W41" s="86">
        <f t="shared" si="3"/>
        <v>32</v>
      </c>
      <c r="X41" s="86">
        <v>5</v>
      </c>
      <c r="Y41" s="6">
        <f t="shared" si="12"/>
        <v>0</v>
      </c>
      <c r="Z41" s="6">
        <f t="shared" si="13"/>
        <v>0</v>
      </c>
      <c r="AB41" s="86">
        <f t="shared" si="15"/>
        <v>82</v>
      </c>
      <c r="AC41" s="86">
        <v>3</v>
      </c>
      <c r="AD41" s="6">
        <f t="shared" si="16"/>
        <v>0</v>
      </c>
      <c r="AE41" s="6">
        <f t="shared" si="17"/>
        <v>0</v>
      </c>
      <c r="AG41" s="109"/>
      <c r="AH41" s="109"/>
      <c r="AI41" s="3"/>
      <c r="AJ41" s="3"/>
    </row>
    <row r="42" spans="2:36" ht="11.25" customHeight="1">
      <c r="B42" s="333"/>
      <c r="C42" s="88">
        <v>33</v>
      </c>
      <c r="D42" s="89" t="s">
        <v>171</v>
      </c>
      <c r="E42" s="122"/>
      <c r="F42" s="4"/>
      <c r="G42" s="3"/>
      <c r="H42" s="333"/>
      <c r="I42" s="90">
        <v>83</v>
      </c>
      <c r="J42" s="91" t="s">
        <v>181</v>
      </c>
      <c r="K42" s="122"/>
      <c r="L42" s="3"/>
      <c r="M42" s="3"/>
      <c r="N42" s="110" t="s">
        <v>53</v>
      </c>
      <c r="R42" s="3"/>
      <c r="S42" s="345"/>
      <c r="T42" s="85"/>
      <c r="W42" s="86">
        <f t="shared" si="3"/>
        <v>33</v>
      </c>
      <c r="X42" s="86">
        <v>5</v>
      </c>
      <c r="Y42" s="6">
        <f t="shared" si="12"/>
        <v>0</v>
      </c>
      <c r="Z42" s="6">
        <f t="shared" si="13"/>
        <v>0</v>
      </c>
      <c r="AB42" s="86">
        <f t="shared" si="15"/>
        <v>83</v>
      </c>
      <c r="AC42" s="86">
        <v>3</v>
      </c>
      <c r="AD42" s="6">
        <f t="shared" si="16"/>
        <v>0</v>
      </c>
      <c r="AE42" s="6">
        <f t="shared" si="17"/>
        <v>0</v>
      </c>
      <c r="AG42" s="109"/>
      <c r="AH42" s="109"/>
      <c r="AI42" s="3"/>
      <c r="AJ42" s="3"/>
    </row>
    <row r="43" spans="2:34" ht="11.25" customHeight="1">
      <c r="B43" s="333"/>
      <c r="C43" s="88">
        <v>34</v>
      </c>
      <c r="D43" s="89" t="s">
        <v>172</v>
      </c>
      <c r="E43" s="122"/>
      <c r="F43" s="4"/>
      <c r="G43" s="3"/>
      <c r="H43" s="333"/>
      <c r="I43" s="370">
        <v>84</v>
      </c>
      <c r="J43" s="372" t="s">
        <v>189</v>
      </c>
      <c r="K43" s="347"/>
      <c r="L43" s="3"/>
      <c r="M43" s="3"/>
      <c r="N43" s="111" t="s">
        <v>182</v>
      </c>
      <c r="O43" s="376" t="s">
        <v>262</v>
      </c>
      <c r="P43" s="376"/>
      <c r="Q43" s="376"/>
      <c r="R43" s="345"/>
      <c r="S43" s="345"/>
      <c r="T43" s="85"/>
      <c r="W43" s="86">
        <f t="shared" si="3"/>
        <v>34</v>
      </c>
      <c r="X43" s="86">
        <v>5</v>
      </c>
      <c r="Y43" s="6">
        <f t="shared" si="12"/>
        <v>0</v>
      </c>
      <c r="Z43" s="6">
        <f t="shared" si="13"/>
        <v>0</v>
      </c>
      <c r="AB43" s="322">
        <f t="shared" si="15"/>
        <v>84</v>
      </c>
      <c r="AC43" s="322">
        <v>3</v>
      </c>
      <c r="AD43" s="324">
        <f>COUNTIF($K43,"○")*$AC43</f>
        <v>0</v>
      </c>
      <c r="AE43" s="324">
        <f>COUNTIF($K43,"×")*$AC43</f>
        <v>0</v>
      </c>
      <c r="AG43" s="109"/>
      <c r="AH43" s="109"/>
    </row>
    <row r="44" spans="2:34" ht="11.25" customHeight="1">
      <c r="B44" s="333"/>
      <c r="C44" s="90">
        <v>35</v>
      </c>
      <c r="D44" s="89" t="s">
        <v>173</v>
      </c>
      <c r="E44" s="122"/>
      <c r="F44" s="4"/>
      <c r="G44" s="3"/>
      <c r="H44" s="333"/>
      <c r="I44" s="370"/>
      <c r="J44" s="352"/>
      <c r="K44" s="331"/>
      <c r="L44" s="345"/>
      <c r="M44" s="345"/>
      <c r="N44" s="111" t="s">
        <v>183</v>
      </c>
      <c r="O44" s="376" t="s">
        <v>174</v>
      </c>
      <c r="P44" s="376"/>
      <c r="Q44" s="376"/>
      <c r="R44" s="345"/>
      <c r="S44" s="3"/>
      <c r="T44" s="85"/>
      <c r="W44" s="86">
        <f t="shared" si="3"/>
        <v>35</v>
      </c>
      <c r="X44" s="86">
        <v>5</v>
      </c>
      <c r="Y44" s="6">
        <f t="shared" si="12"/>
        <v>0</v>
      </c>
      <c r="Z44" s="6">
        <f t="shared" si="13"/>
        <v>0</v>
      </c>
      <c r="AB44" s="323"/>
      <c r="AC44" s="323"/>
      <c r="AD44" s="325"/>
      <c r="AE44" s="325"/>
      <c r="AG44" s="109"/>
      <c r="AH44" s="109"/>
    </row>
    <row r="45" spans="2:36" ht="11.25" customHeight="1">
      <c r="B45" s="333"/>
      <c r="C45" s="87">
        <v>36</v>
      </c>
      <c r="D45" s="91" t="s">
        <v>121</v>
      </c>
      <c r="E45" s="120"/>
      <c r="F45" s="3"/>
      <c r="G45" s="3"/>
      <c r="H45" s="333"/>
      <c r="I45" s="113">
        <v>85</v>
      </c>
      <c r="J45" s="114" t="s">
        <v>209</v>
      </c>
      <c r="K45" s="122"/>
      <c r="L45" s="345"/>
      <c r="M45" s="345"/>
      <c r="N45" s="111"/>
      <c r="O45" s="376" t="s">
        <v>175</v>
      </c>
      <c r="P45" s="376"/>
      <c r="Q45" s="376"/>
      <c r="R45" s="3"/>
      <c r="S45" s="3"/>
      <c r="T45" s="85"/>
      <c r="W45" s="86">
        <f t="shared" si="3"/>
        <v>36</v>
      </c>
      <c r="X45" s="86">
        <v>5</v>
      </c>
      <c r="Y45" s="6">
        <f t="shared" si="12"/>
        <v>0</v>
      </c>
      <c r="Z45" s="6">
        <f t="shared" si="13"/>
        <v>0</v>
      </c>
      <c r="AB45" s="86">
        <f aca="true" t="shared" si="18" ref="AB45:AB51">$I45</f>
        <v>85</v>
      </c>
      <c r="AC45" s="86">
        <v>3</v>
      </c>
      <c r="AD45" s="6">
        <f t="shared" si="16"/>
        <v>0</v>
      </c>
      <c r="AE45" s="6">
        <f t="shared" si="17"/>
        <v>0</v>
      </c>
      <c r="AG45" s="109"/>
      <c r="AH45" s="109"/>
      <c r="AI45" s="3"/>
      <c r="AJ45" s="3"/>
    </row>
    <row r="46" spans="2:36" ht="11.25" customHeight="1">
      <c r="B46" s="332" t="s">
        <v>223</v>
      </c>
      <c r="C46" s="81">
        <v>37</v>
      </c>
      <c r="D46" s="82" t="s">
        <v>50</v>
      </c>
      <c r="E46" s="119"/>
      <c r="F46" s="3"/>
      <c r="G46" s="3"/>
      <c r="H46" s="333"/>
      <c r="I46" s="88">
        <v>86</v>
      </c>
      <c r="J46" s="91" t="s">
        <v>207</v>
      </c>
      <c r="K46" s="122"/>
      <c r="N46" s="111"/>
      <c r="O46" s="376"/>
      <c r="P46" s="376"/>
      <c r="Q46" s="376"/>
      <c r="R46" s="3"/>
      <c r="S46" s="3"/>
      <c r="T46" s="85"/>
      <c r="W46" s="86">
        <f t="shared" si="3"/>
        <v>37</v>
      </c>
      <c r="X46" s="86">
        <v>5</v>
      </c>
      <c r="Y46" s="6">
        <f t="shared" si="12"/>
        <v>0</v>
      </c>
      <c r="Z46" s="6">
        <f t="shared" si="13"/>
        <v>0</v>
      </c>
      <c r="AB46" s="86">
        <f t="shared" si="18"/>
        <v>86</v>
      </c>
      <c r="AC46" s="86">
        <v>3</v>
      </c>
      <c r="AD46" s="6">
        <f t="shared" si="16"/>
        <v>0</v>
      </c>
      <c r="AE46" s="6">
        <f t="shared" si="17"/>
        <v>0</v>
      </c>
      <c r="AG46" s="109"/>
      <c r="AH46" s="109"/>
      <c r="AI46" s="3"/>
      <c r="AJ46" s="3"/>
    </row>
    <row r="47" spans="2:36" ht="11.25" customHeight="1">
      <c r="B47" s="333"/>
      <c r="C47" s="88">
        <v>38</v>
      </c>
      <c r="D47" s="89" t="s">
        <v>180</v>
      </c>
      <c r="E47" s="122"/>
      <c r="F47" s="3"/>
      <c r="G47" s="3"/>
      <c r="H47" s="333"/>
      <c r="I47" s="88">
        <v>87</v>
      </c>
      <c r="J47" s="89" t="s">
        <v>48</v>
      </c>
      <c r="K47" s="122"/>
      <c r="L47" s="3"/>
      <c r="M47" s="3"/>
      <c r="N47" s="110" t="s">
        <v>54</v>
      </c>
      <c r="O47" s="111"/>
      <c r="P47" s="112"/>
      <c r="Q47" s="111"/>
      <c r="R47" s="3"/>
      <c r="S47" s="3"/>
      <c r="T47" s="85"/>
      <c r="W47" s="86">
        <f t="shared" si="3"/>
        <v>38</v>
      </c>
      <c r="X47" s="86">
        <v>5</v>
      </c>
      <c r="Y47" s="6">
        <f t="shared" si="12"/>
        <v>0</v>
      </c>
      <c r="Z47" s="6">
        <f t="shared" si="13"/>
        <v>0</v>
      </c>
      <c r="AB47" s="86">
        <f t="shared" si="18"/>
        <v>87</v>
      </c>
      <c r="AC47" s="86">
        <v>3</v>
      </c>
      <c r="AD47" s="6">
        <f t="shared" si="16"/>
        <v>0</v>
      </c>
      <c r="AE47" s="6">
        <f t="shared" si="17"/>
        <v>0</v>
      </c>
      <c r="AG47" s="109"/>
      <c r="AH47" s="109"/>
      <c r="AI47" s="3"/>
      <c r="AJ47" s="3"/>
    </row>
    <row r="48" spans="2:36" ht="11.25" customHeight="1">
      <c r="B48" s="333"/>
      <c r="C48" s="90">
        <v>39</v>
      </c>
      <c r="D48" s="89" t="s">
        <v>256</v>
      </c>
      <c r="E48" s="122"/>
      <c r="F48" s="4"/>
      <c r="G48" s="3"/>
      <c r="H48" s="333"/>
      <c r="I48" s="88">
        <v>88</v>
      </c>
      <c r="J48" s="89" t="s">
        <v>49</v>
      </c>
      <c r="K48" s="122"/>
      <c r="N48" s="111" t="s">
        <v>185</v>
      </c>
      <c r="O48" s="191" t="s">
        <v>233</v>
      </c>
      <c r="P48" s="191"/>
      <c r="Q48" s="191"/>
      <c r="R48" s="3"/>
      <c r="S48" s="3"/>
      <c r="T48" s="85"/>
      <c r="W48" s="86">
        <f t="shared" si="3"/>
        <v>39</v>
      </c>
      <c r="X48" s="86">
        <v>5</v>
      </c>
      <c r="Y48" s="6">
        <f t="shared" si="12"/>
        <v>0</v>
      </c>
      <c r="Z48" s="6">
        <f t="shared" si="13"/>
        <v>0</v>
      </c>
      <c r="AB48" s="86">
        <f t="shared" si="18"/>
        <v>88</v>
      </c>
      <c r="AC48" s="86">
        <v>3</v>
      </c>
      <c r="AD48" s="6">
        <f t="shared" si="16"/>
        <v>0</v>
      </c>
      <c r="AE48" s="6">
        <f t="shared" si="17"/>
        <v>0</v>
      </c>
      <c r="AG48" s="109"/>
      <c r="AH48" s="109"/>
      <c r="AI48" s="3"/>
      <c r="AJ48" s="3"/>
    </row>
    <row r="49" spans="2:36" ht="11.25" customHeight="1">
      <c r="B49" s="333"/>
      <c r="C49" s="88">
        <v>40</v>
      </c>
      <c r="D49" s="91" t="s">
        <v>191</v>
      </c>
      <c r="E49" s="122"/>
      <c r="F49" s="4"/>
      <c r="G49" s="3"/>
      <c r="H49" s="333"/>
      <c r="I49" s="90">
        <v>89</v>
      </c>
      <c r="J49" s="126"/>
      <c r="K49" s="122"/>
      <c r="N49" s="111" t="s">
        <v>176</v>
      </c>
      <c r="O49" s="191" t="s">
        <v>232</v>
      </c>
      <c r="P49" s="191"/>
      <c r="Q49" s="191"/>
      <c r="R49" s="3"/>
      <c r="S49" s="3"/>
      <c r="T49" s="85"/>
      <c r="W49" s="86">
        <f t="shared" si="3"/>
        <v>40</v>
      </c>
      <c r="X49" s="86">
        <v>5</v>
      </c>
      <c r="Y49" s="6">
        <f t="shared" si="12"/>
        <v>0</v>
      </c>
      <c r="Z49" s="6">
        <f t="shared" si="13"/>
        <v>0</v>
      </c>
      <c r="AB49" s="86">
        <f t="shared" si="18"/>
        <v>89</v>
      </c>
      <c r="AC49" s="86">
        <v>3</v>
      </c>
      <c r="AD49" s="6">
        <f t="shared" si="16"/>
        <v>0</v>
      </c>
      <c r="AE49" s="6">
        <f t="shared" si="17"/>
        <v>0</v>
      </c>
      <c r="AG49" s="109"/>
      <c r="AH49" s="109"/>
      <c r="AI49" s="3"/>
      <c r="AJ49" s="3"/>
    </row>
    <row r="50" spans="2:36" ht="11.25" customHeight="1">
      <c r="B50" s="333"/>
      <c r="C50" s="88">
        <v>41</v>
      </c>
      <c r="D50" s="126"/>
      <c r="E50" s="122"/>
      <c r="F50" s="4"/>
      <c r="G50" s="3"/>
      <c r="H50" s="333"/>
      <c r="I50" s="90">
        <v>90</v>
      </c>
      <c r="J50" s="126"/>
      <c r="K50" s="122"/>
      <c r="N50" s="111" t="s">
        <v>184</v>
      </c>
      <c r="O50" s="376" t="s">
        <v>260</v>
      </c>
      <c r="P50" s="376"/>
      <c r="Q50" s="376"/>
      <c r="R50" s="3"/>
      <c r="S50" s="3"/>
      <c r="T50" s="85"/>
      <c r="W50" s="86">
        <f t="shared" si="3"/>
        <v>41</v>
      </c>
      <c r="X50" s="86">
        <v>5</v>
      </c>
      <c r="Y50" s="6">
        <f t="shared" si="12"/>
        <v>0</v>
      </c>
      <c r="Z50" s="6">
        <f t="shared" si="13"/>
        <v>0</v>
      </c>
      <c r="AB50" s="86">
        <f t="shared" si="18"/>
        <v>90</v>
      </c>
      <c r="AC50" s="86">
        <v>3</v>
      </c>
      <c r="AD50" s="6">
        <f t="shared" si="16"/>
        <v>0</v>
      </c>
      <c r="AE50" s="6">
        <f t="shared" si="17"/>
        <v>0</v>
      </c>
      <c r="AG50" s="109"/>
      <c r="AH50" s="109"/>
      <c r="AI50" s="3"/>
      <c r="AJ50" s="3"/>
    </row>
    <row r="51" spans="2:36" ht="11.25" customHeight="1">
      <c r="B51" s="334"/>
      <c r="C51" s="87">
        <v>42</v>
      </c>
      <c r="D51" s="125"/>
      <c r="E51" s="120"/>
      <c r="F51" s="4"/>
      <c r="G51" s="3"/>
      <c r="H51" s="334"/>
      <c r="I51" s="94">
        <v>91</v>
      </c>
      <c r="J51" s="125"/>
      <c r="K51" s="120"/>
      <c r="N51" s="111"/>
      <c r="O51" s="376"/>
      <c r="P51" s="376"/>
      <c r="Q51" s="376"/>
      <c r="R51" s="3"/>
      <c r="S51" s="3"/>
      <c r="T51" s="85"/>
      <c r="W51" s="86">
        <f t="shared" si="3"/>
        <v>42</v>
      </c>
      <c r="X51" s="86">
        <v>5</v>
      </c>
      <c r="Y51" s="6">
        <f>COUNTIF($E51,"○")*$X51</f>
        <v>0</v>
      </c>
      <c r="Z51" s="6">
        <f>COUNTIF($E51,"×")*$X51</f>
        <v>0</v>
      </c>
      <c r="AB51" s="86">
        <f t="shared" si="18"/>
        <v>91</v>
      </c>
      <c r="AC51" s="86">
        <v>3</v>
      </c>
      <c r="AD51" s="6">
        <f t="shared" si="16"/>
        <v>0</v>
      </c>
      <c r="AE51" s="6">
        <f t="shared" si="17"/>
        <v>0</v>
      </c>
      <c r="AG51" s="109"/>
      <c r="AH51" s="109"/>
      <c r="AI51" s="3"/>
      <c r="AJ51" s="3"/>
    </row>
    <row r="52" spans="2:20" ht="3.75" customHeight="1">
      <c r="B52" s="65"/>
      <c r="D52" s="116"/>
      <c r="G52" s="109"/>
      <c r="H52" s="73"/>
      <c r="I52" s="109"/>
      <c r="J52" s="117"/>
      <c r="K52" s="109"/>
      <c r="L52" s="109"/>
      <c r="M52" s="109"/>
      <c r="N52" s="109"/>
      <c r="O52" s="109"/>
      <c r="P52" s="117"/>
      <c r="Q52" s="109"/>
      <c r="R52" s="109"/>
      <c r="S52" s="109"/>
      <c r="T52" s="85"/>
    </row>
    <row r="53" spans="23:36" ht="9">
      <c r="W53" s="382" t="s">
        <v>236</v>
      </c>
      <c r="X53" s="384"/>
      <c r="Y53" s="322">
        <f>SUM(Y7:Y51)</f>
        <v>0</v>
      </c>
      <c r="Z53" s="322">
        <f>SUM(Y7:Z51)</f>
        <v>0</v>
      </c>
      <c r="AG53" s="382" t="s">
        <v>238</v>
      </c>
      <c r="AH53" s="115"/>
      <c r="AI53" s="322">
        <f>SUM(AD7:AD51)+SUM(AI7:AI39)</f>
        <v>0</v>
      </c>
      <c r="AJ53" s="322">
        <f>SUM(AD7:AE51)+SUM(AI7:AJ39)</f>
        <v>0</v>
      </c>
    </row>
    <row r="54" spans="23:36" ht="9">
      <c r="W54" s="383"/>
      <c r="X54" s="385"/>
      <c r="Y54" s="323"/>
      <c r="Z54" s="323"/>
      <c r="AG54" s="383"/>
      <c r="AH54" s="118"/>
      <c r="AI54" s="323"/>
      <c r="AJ54" s="323"/>
    </row>
    <row r="55" ht="3.75" customHeight="1"/>
    <row r="56" spans="23:26" ht="9">
      <c r="W56" s="377" t="s">
        <v>237</v>
      </c>
      <c r="X56" s="378"/>
      <c r="Y56" s="322">
        <f>SUM(Y9:Y25)</f>
        <v>0</v>
      </c>
      <c r="Z56" s="322">
        <f>SUM(Y9:Z25)</f>
        <v>0</v>
      </c>
    </row>
    <row r="57" spans="23:26" ht="9">
      <c r="W57" s="379"/>
      <c r="X57" s="380"/>
      <c r="Y57" s="323"/>
      <c r="Z57" s="323"/>
    </row>
  </sheetData>
  <sheetProtection sheet="1" objects="1" scenarios="1"/>
  <mergeCells count="152">
    <mergeCell ref="AI53:AI54"/>
    <mergeCell ref="AJ53:AJ54"/>
    <mergeCell ref="X7:X8"/>
    <mergeCell ref="W53:X54"/>
    <mergeCell ref="X23:X24"/>
    <mergeCell ref="AC8:AC9"/>
    <mergeCell ref="AC24:AC25"/>
    <mergeCell ref="AC35:AC36"/>
    <mergeCell ref="AC43:AC44"/>
    <mergeCell ref="AH12:AH13"/>
    <mergeCell ref="N40:Q40"/>
    <mergeCell ref="K43:K44"/>
    <mergeCell ref="O43:Q43"/>
    <mergeCell ref="AG53:AG54"/>
    <mergeCell ref="Z53:Z54"/>
    <mergeCell ref="Y53:Y54"/>
    <mergeCell ref="L44:L45"/>
    <mergeCell ref="M44:M45"/>
    <mergeCell ref="O44:Q44"/>
    <mergeCell ref="R43:R44"/>
    <mergeCell ref="Y56:Y57"/>
    <mergeCell ref="Z56:Z57"/>
    <mergeCell ref="O45:Q45"/>
    <mergeCell ref="O46:Q46"/>
    <mergeCell ref="O50:Q50"/>
    <mergeCell ref="W56:X57"/>
    <mergeCell ref="O51:Q51"/>
    <mergeCell ref="I43:I44"/>
    <mergeCell ref="I24:I25"/>
    <mergeCell ref="I35:I36"/>
    <mergeCell ref="J43:J44"/>
    <mergeCell ref="J24:J25"/>
    <mergeCell ref="J35:J36"/>
    <mergeCell ref="G7:G8"/>
    <mergeCell ref="B7:B8"/>
    <mergeCell ref="E23:E24"/>
    <mergeCell ref="F23:F24"/>
    <mergeCell ref="G23:G24"/>
    <mergeCell ref="D23:D24"/>
    <mergeCell ref="B26:B37"/>
    <mergeCell ref="P21:P22"/>
    <mergeCell ref="L25:L26"/>
    <mergeCell ref="M25:M26"/>
    <mergeCell ref="H23:H33"/>
    <mergeCell ref="N23:N29"/>
    <mergeCell ref="N35:N39"/>
    <mergeCell ref="K24:K25"/>
    <mergeCell ref="K35:K36"/>
    <mergeCell ref="H15:H22"/>
    <mergeCell ref="P17:P18"/>
    <mergeCell ref="P12:P13"/>
    <mergeCell ref="N14:N22"/>
    <mergeCell ref="I8:I9"/>
    <mergeCell ref="O17:O18"/>
    <mergeCell ref="M8:M9"/>
    <mergeCell ref="R14:R15"/>
    <mergeCell ref="K8:K9"/>
    <mergeCell ref="J8:J9"/>
    <mergeCell ref="O15:O16"/>
    <mergeCell ref="O12:O13"/>
    <mergeCell ref="N7:N10"/>
    <mergeCell ref="L8:L9"/>
    <mergeCell ref="Y6:Z6"/>
    <mergeCell ref="AD6:AE6"/>
    <mergeCell ref="C23:C24"/>
    <mergeCell ref="S42:S43"/>
    <mergeCell ref="Q17:Q18"/>
    <mergeCell ref="L36:L37"/>
    <mergeCell ref="M36:M37"/>
    <mergeCell ref="R16:R17"/>
    <mergeCell ref="S16:S17"/>
    <mergeCell ref="O19:O20"/>
    <mergeCell ref="AI6:AJ6"/>
    <mergeCell ref="AG19:AG20"/>
    <mergeCell ref="AG17:AG18"/>
    <mergeCell ref="AG15:AG16"/>
    <mergeCell ref="AH15:AH16"/>
    <mergeCell ref="AH17:AH18"/>
    <mergeCell ref="AH19:AH20"/>
    <mergeCell ref="AG12:AG13"/>
    <mergeCell ref="AJ19:AJ20"/>
    <mergeCell ref="AI15:AI16"/>
    <mergeCell ref="B3:D4"/>
    <mergeCell ref="H3:I3"/>
    <mergeCell ref="H4:I4"/>
    <mergeCell ref="J3:K3"/>
    <mergeCell ref="J4:K4"/>
    <mergeCell ref="N3:O3"/>
    <mergeCell ref="P3:Q3"/>
    <mergeCell ref="N4:O4"/>
    <mergeCell ref="P4:Q4"/>
    <mergeCell ref="Y7:Y8"/>
    <mergeCell ref="Z7:Z8"/>
    <mergeCell ref="W7:W8"/>
    <mergeCell ref="W23:W24"/>
    <mergeCell ref="Y23:Y24"/>
    <mergeCell ref="Z23:Z24"/>
    <mergeCell ref="AG21:AG22"/>
    <mergeCell ref="AB43:AB44"/>
    <mergeCell ref="AB35:AB36"/>
    <mergeCell ref="AB24:AB25"/>
    <mergeCell ref="AE35:AE36"/>
    <mergeCell ref="AD43:AD44"/>
    <mergeCell ref="AE43:AE44"/>
    <mergeCell ref="AD35:AD36"/>
    <mergeCell ref="AD24:AD25"/>
    <mergeCell ref="AE24:AE25"/>
    <mergeCell ref="AH21:AH22"/>
    <mergeCell ref="AB8:AB9"/>
    <mergeCell ref="P15:P16"/>
    <mergeCell ref="N11:N13"/>
    <mergeCell ref="S18:S19"/>
    <mergeCell ref="AD8:AD9"/>
    <mergeCell ref="AE8:AE9"/>
    <mergeCell ref="Q15:Q16"/>
    <mergeCell ref="S14:S15"/>
    <mergeCell ref="P19:P20"/>
    <mergeCell ref="AJ12:AJ13"/>
    <mergeCell ref="AI12:AI13"/>
    <mergeCell ref="AI21:AI22"/>
    <mergeCell ref="AJ21:AJ22"/>
    <mergeCell ref="AJ15:AJ16"/>
    <mergeCell ref="AI17:AI18"/>
    <mergeCell ref="AJ17:AJ18"/>
    <mergeCell ref="AI19:AI20"/>
    <mergeCell ref="S12:S13"/>
    <mergeCell ref="Q12:Q13"/>
    <mergeCell ref="Q21:Q22"/>
    <mergeCell ref="N30:N34"/>
    <mergeCell ref="R18:R19"/>
    <mergeCell ref="Q19:Q20"/>
    <mergeCell ref="O21:O22"/>
    <mergeCell ref="R20:R21"/>
    <mergeCell ref="S20:S21"/>
    <mergeCell ref="R12:R13"/>
    <mergeCell ref="B38:B45"/>
    <mergeCell ref="B46:B51"/>
    <mergeCell ref="H7:H10"/>
    <mergeCell ref="H34:H51"/>
    <mergeCell ref="C7:C8"/>
    <mergeCell ref="D7:D8"/>
    <mergeCell ref="E7:E8"/>
    <mergeCell ref="F7:F8"/>
    <mergeCell ref="B9:B25"/>
    <mergeCell ref="H11:H14"/>
    <mergeCell ref="AH30:AH31"/>
    <mergeCell ref="AI30:AI31"/>
    <mergeCell ref="AJ30:AJ31"/>
    <mergeCell ref="O30:O31"/>
    <mergeCell ref="P30:P31"/>
    <mergeCell ref="Q30:Q31"/>
    <mergeCell ref="AG30:AG31"/>
  </mergeCells>
  <dataValidations count="1">
    <dataValidation type="list" allowBlank="1" showInputMessage="1" showErrorMessage="1" sqref="K7:K51 E7:E51 Q32:Q39 Q7:Q30">
      <formula1>$U$7:$U$9</formula1>
    </dataValidation>
  </dataValidations>
  <printOptions/>
  <pageMargins left="0.3937007874015748" right="0.3937007874015748" top="0.7874015748031497" bottom="0.3937007874015748" header="0" footer="0"/>
  <pageSetup blackAndWhite="1" horizontalDpi="300" verticalDpi="300" orientation="landscape" paperSize="9" r:id="rId1"/>
  <headerFooter alignWithMargins="0">
    <oddHeader>&amp;R&amp;10&amp;Uver.2.1&amp;11&amp;U
</oddHeader>
    <oddFooter>&amp;R&amp;10All Rights Reserved, Copyright © DAIKO DENSHI TSUSHIN, LTD. 2010</oddFooter>
  </headerFooter>
</worksheet>
</file>

<file path=xl/worksheets/sheet3.xml><?xml version="1.0" encoding="utf-8"?>
<worksheet xmlns="http://schemas.openxmlformats.org/spreadsheetml/2006/main" xmlns:r="http://schemas.openxmlformats.org/officeDocument/2006/relationships">
  <sheetPr codeName="Sheet1"/>
  <dimension ref="A1:AE51"/>
  <sheetViews>
    <sheetView showGridLines="0" view="pageBreakPreview" zoomScaleSheetLayoutView="100" workbookViewId="0" topLeftCell="A1">
      <selection activeCell="B6" sqref="B6:AA6"/>
    </sheetView>
  </sheetViews>
  <sheetFormatPr defaultColWidth="9.00390625" defaultRowHeight="13.5"/>
  <cols>
    <col min="1" max="1" width="2.50390625" style="127" customWidth="1"/>
    <col min="2" max="18" width="3.625" style="127" customWidth="1"/>
    <col min="19" max="19" width="5.50390625" style="127" customWidth="1"/>
    <col min="20" max="25" width="3.625" style="127" customWidth="1"/>
    <col min="26" max="26" width="3.50390625" style="127" customWidth="1"/>
    <col min="27" max="27" width="3.625" style="127" customWidth="1"/>
    <col min="28" max="28" width="1.625" style="127" customWidth="1"/>
    <col min="29" max="63" width="3.625" style="127" customWidth="1"/>
    <col min="64" max="16384" width="9.00390625" style="127" customWidth="1"/>
  </cols>
  <sheetData>
    <row r="1" ht="14.25" thickBot="1">
      <c r="A1" s="127" t="s">
        <v>41</v>
      </c>
    </row>
    <row r="2" spans="2:27" ht="13.5">
      <c r="B2" s="128"/>
      <c r="C2" s="129" t="s">
        <v>138</v>
      </c>
      <c r="D2" s="129"/>
      <c r="E2" s="129"/>
      <c r="F2" s="129"/>
      <c r="G2" s="129"/>
      <c r="H2" s="129"/>
      <c r="I2" s="129"/>
      <c r="J2" s="129"/>
      <c r="K2" s="129"/>
      <c r="L2" s="129"/>
      <c r="M2" s="129"/>
      <c r="N2" s="129"/>
      <c r="O2" s="129"/>
      <c r="P2" s="129"/>
      <c r="Q2" s="129"/>
      <c r="R2" s="129"/>
      <c r="S2" s="129"/>
      <c r="T2" s="129"/>
      <c r="U2" s="129"/>
      <c r="V2" s="129"/>
      <c r="W2" s="129"/>
      <c r="X2" s="129"/>
      <c r="Y2" s="129"/>
      <c r="Z2" s="129"/>
      <c r="AA2" s="130"/>
    </row>
    <row r="3" spans="2:27" ht="15.75" customHeight="1">
      <c r="B3" s="131"/>
      <c r="C3" s="386">
        <f>'報告書'!A1</f>
        <v>0</v>
      </c>
      <c r="D3" s="386"/>
      <c r="E3" s="386"/>
      <c r="F3" s="386"/>
      <c r="G3" s="386"/>
      <c r="H3" s="386"/>
      <c r="I3" s="386"/>
      <c r="J3" s="386"/>
      <c r="K3" s="386"/>
      <c r="L3" s="386"/>
      <c r="M3" s="132"/>
      <c r="N3" s="132"/>
      <c r="O3" s="132"/>
      <c r="P3" s="133" t="s">
        <v>101</v>
      </c>
      <c r="Q3" s="133"/>
      <c r="R3" s="318"/>
      <c r="S3" s="318"/>
      <c r="T3" s="318"/>
      <c r="U3" s="318"/>
      <c r="V3" s="318"/>
      <c r="W3" s="318"/>
      <c r="X3" s="318"/>
      <c r="AA3" s="134"/>
    </row>
    <row r="4" spans="2:27" ht="15.75" customHeight="1">
      <c r="B4" s="131"/>
      <c r="C4" s="135" t="s">
        <v>137</v>
      </c>
      <c r="D4" s="403"/>
      <c r="E4" s="403"/>
      <c r="F4" s="403"/>
      <c r="G4" s="403"/>
      <c r="H4" s="403"/>
      <c r="I4" s="403"/>
      <c r="J4" s="403"/>
      <c r="K4" s="403"/>
      <c r="L4" s="403"/>
      <c r="M4" s="132"/>
      <c r="N4" s="132"/>
      <c r="O4" s="132"/>
      <c r="P4" s="132" t="s">
        <v>102</v>
      </c>
      <c r="Q4" s="132"/>
      <c r="R4" s="132"/>
      <c r="S4" s="60"/>
      <c r="T4" s="14" t="s">
        <v>94</v>
      </c>
      <c r="U4" s="8"/>
      <c r="V4" s="14" t="s">
        <v>103</v>
      </c>
      <c r="W4" s="8"/>
      <c r="X4" s="14" t="s">
        <v>104</v>
      </c>
      <c r="AA4" s="134"/>
    </row>
    <row r="5" spans="2:27" ht="15.75" customHeight="1">
      <c r="B5" s="131"/>
      <c r="C5" s="132"/>
      <c r="D5" s="132"/>
      <c r="E5" s="132"/>
      <c r="F5" s="132"/>
      <c r="G5" s="132"/>
      <c r="H5" s="132"/>
      <c r="I5" s="132"/>
      <c r="J5" s="132"/>
      <c r="K5" s="132"/>
      <c r="L5" s="132"/>
      <c r="M5" s="132"/>
      <c r="N5" s="132"/>
      <c r="O5" s="132"/>
      <c r="P5" s="14" t="s">
        <v>105</v>
      </c>
      <c r="Q5" s="14"/>
      <c r="R5" s="14"/>
      <c r="S5" s="14"/>
      <c r="T5" s="386">
        <f>'報告書'!W3</f>
        <v>0</v>
      </c>
      <c r="U5" s="386"/>
      <c r="V5" s="386"/>
      <c r="W5" s="386"/>
      <c r="X5" s="386"/>
      <c r="Y5" s="386"/>
      <c r="Z5" s="386"/>
      <c r="AA5" s="134"/>
    </row>
    <row r="6" spans="2:27" ht="24" customHeight="1">
      <c r="B6" s="411" t="s">
        <v>0</v>
      </c>
      <c r="C6" s="396"/>
      <c r="D6" s="396"/>
      <c r="E6" s="396"/>
      <c r="F6" s="396"/>
      <c r="G6" s="396"/>
      <c r="H6" s="396"/>
      <c r="I6" s="396"/>
      <c r="J6" s="396"/>
      <c r="K6" s="396"/>
      <c r="L6" s="396"/>
      <c r="M6" s="396"/>
      <c r="N6" s="396"/>
      <c r="O6" s="396"/>
      <c r="P6" s="396"/>
      <c r="Q6" s="396"/>
      <c r="R6" s="396"/>
      <c r="S6" s="396"/>
      <c r="T6" s="396"/>
      <c r="U6" s="396"/>
      <c r="V6" s="396"/>
      <c r="W6" s="396"/>
      <c r="X6" s="396"/>
      <c r="Y6" s="396"/>
      <c r="Z6" s="396"/>
      <c r="AA6" s="412"/>
    </row>
    <row r="7" spans="2:27" ht="15.75" customHeight="1">
      <c r="B7" s="131"/>
      <c r="C7" s="132" t="s">
        <v>1</v>
      </c>
      <c r="D7" s="132"/>
      <c r="E7" s="132"/>
      <c r="F7" s="132"/>
      <c r="G7" s="136"/>
      <c r="H7" s="136"/>
      <c r="I7" s="136"/>
      <c r="J7" s="136"/>
      <c r="K7" s="136"/>
      <c r="L7" s="136"/>
      <c r="M7" s="136"/>
      <c r="N7" s="136"/>
      <c r="O7" s="136"/>
      <c r="P7" s="136"/>
      <c r="Q7" s="136"/>
      <c r="R7" s="136"/>
      <c r="S7" s="136"/>
      <c r="T7" s="136"/>
      <c r="U7" s="132"/>
      <c r="V7" s="132"/>
      <c r="W7" s="132"/>
      <c r="X7" s="132"/>
      <c r="Y7" s="132"/>
      <c r="Z7" s="132"/>
      <c r="AA7" s="134"/>
    </row>
    <row r="8" spans="2:27" ht="15.75" customHeight="1">
      <c r="B8" s="131"/>
      <c r="C8" s="132" t="s">
        <v>2</v>
      </c>
      <c r="D8" s="132"/>
      <c r="E8" s="132"/>
      <c r="F8" s="132"/>
      <c r="G8" s="136"/>
      <c r="H8" s="136"/>
      <c r="I8" s="136"/>
      <c r="J8" s="136"/>
      <c r="K8" s="136"/>
      <c r="L8" s="136"/>
      <c r="M8" s="136"/>
      <c r="N8" s="136"/>
      <c r="O8" s="136"/>
      <c r="P8" s="136"/>
      <c r="Q8" s="136"/>
      <c r="R8" s="136"/>
      <c r="S8" s="136"/>
      <c r="T8" s="136"/>
      <c r="U8" s="132"/>
      <c r="V8" s="132"/>
      <c r="W8" s="132"/>
      <c r="X8" s="132"/>
      <c r="Y8" s="132"/>
      <c r="Z8" s="132"/>
      <c r="AA8" s="134"/>
    </row>
    <row r="9" spans="2:27" ht="15.75" customHeight="1">
      <c r="B9" s="131"/>
      <c r="C9" s="397" t="s">
        <v>3</v>
      </c>
      <c r="D9" s="398"/>
      <c r="E9" s="399"/>
      <c r="F9" s="387">
        <f>'報告書'!A1</f>
        <v>0</v>
      </c>
      <c r="G9" s="388"/>
      <c r="H9" s="388"/>
      <c r="I9" s="388"/>
      <c r="J9" s="388"/>
      <c r="K9" s="388"/>
      <c r="L9" s="388"/>
      <c r="M9" s="388"/>
      <c r="N9" s="388"/>
      <c r="O9" s="388"/>
      <c r="P9" s="388"/>
      <c r="Q9" s="388"/>
      <c r="R9" s="388"/>
      <c r="S9" s="388"/>
      <c r="T9" s="389"/>
      <c r="U9" s="137"/>
      <c r="V9" s="398" t="s">
        <v>4</v>
      </c>
      <c r="W9" s="398"/>
      <c r="X9" s="398"/>
      <c r="Y9" s="398"/>
      <c r="Z9" s="138"/>
      <c r="AA9" s="134"/>
    </row>
    <row r="10" spans="2:27" ht="15.75" customHeight="1">
      <c r="B10" s="131"/>
      <c r="C10" s="397" t="s">
        <v>5</v>
      </c>
      <c r="D10" s="398"/>
      <c r="E10" s="398"/>
      <c r="F10" s="387">
        <f>'報告書'!F15</f>
        <v>0</v>
      </c>
      <c r="G10" s="388"/>
      <c r="H10" s="388"/>
      <c r="I10" s="388"/>
      <c r="J10" s="388"/>
      <c r="K10" s="388"/>
      <c r="L10" s="388"/>
      <c r="M10" s="388"/>
      <c r="N10" s="388"/>
      <c r="O10" s="388"/>
      <c r="P10" s="388"/>
      <c r="Q10" s="388"/>
      <c r="R10" s="388"/>
      <c r="S10" s="388"/>
      <c r="T10" s="389"/>
      <c r="U10" s="400" t="s">
        <v>6</v>
      </c>
      <c r="V10" s="400"/>
      <c r="W10" s="401"/>
      <c r="X10" s="402" t="s">
        <v>7</v>
      </c>
      <c r="Y10" s="400"/>
      <c r="Z10" s="401"/>
      <c r="AA10" s="134"/>
    </row>
    <row r="11" spans="2:27" ht="15.75" customHeight="1">
      <c r="B11" s="131"/>
      <c r="C11" s="397" t="s">
        <v>8</v>
      </c>
      <c r="D11" s="398"/>
      <c r="E11" s="399"/>
      <c r="F11" s="387">
        <f>'報告書'!E14</f>
        <v>0</v>
      </c>
      <c r="G11" s="388"/>
      <c r="H11" s="388"/>
      <c r="I11" s="388"/>
      <c r="J11" s="388"/>
      <c r="K11" s="388"/>
      <c r="L11" s="388"/>
      <c r="M11" s="388"/>
      <c r="N11" s="388"/>
      <c r="O11" s="388"/>
      <c r="P11" s="388"/>
      <c r="Q11" s="388"/>
      <c r="R11" s="388"/>
      <c r="S11" s="388"/>
      <c r="T11" s="389"/>
      <c r="U11" s="404"/>
      <c r="V11" s="405"/>
      <c r="W11" s="406"/>
      <c r="X11" s="404"/>
      <c r="Y11" s="405"/>
      <c r="Z11" s="406"/>
      <c r="AA11" s="134"/>
    </row>
    <row r="12" spans="2:27" ht="15.75" customHeight="1">
      <c r="B12" s="131"/>
      <c r="C12" s="397" t="s">
        <v>9</v>
      </c>
      <c r="D12" s="398"/>
      <c r="E12" s="399"/>
      <c r="F12" s="137"/>
      <c r="G12" s="8"/>
      <c r="H12" s="14" t="s">
        <v>10</v>
      </c>
      <c r="I12" s="11"/>
      <c r="J12" s="143" t="s">
        <v>10</v>
      </c>
      <c r="K12" s="9"/>
      <c r="L12" s="137" t="s">
        <v>123</v>
      </c>
      <c r="M12" s="14"/>
      <c r="N12" s="14"/>
      <c r="O12" s="231"/>
      <c r="P12" s="231"/>
      <c r="Q12" s="231"/>
      <c r="R12" s="231"/>
      <c r="S12" s="231"/>
      <c r="T12" s="232"/>
      <c r="U12" s="407"/>
      <c r="V12" s="315"/>
      <c r="W12" s="408"/>
      <c r="X12" s="407"/>
      <c r="Y12" s="315"/>
      <c r="Z12" s="408"/>
      <c r="AA12" s="134"/>
    </row>
    <row r="13" spans="2:27" ht="15.75" customHeight="1">
      <c r="B13" s="131"/>
      <c r="C13" s="413" t="s">
        <v>11</v>
      </c>
      <c r="D13" s="414"/>
      <c r="E13" s="414"/>
      <c r="F13" s="414"/>
      <c r="G13" s="414"/>
      <c r="H13" s="415"/>
      <c r="I13" s="416">
        <f>'報告書'!AE1</f>
        <v>0</v>
      </c>
      <c r="J13" s="417"/>
      <c r="K13" s="417"/>
      <c r="L13" s="417"/>
      <c r="M13" s="417"/>
      <c r="N13" s="417"/>
      <c r="O13" s="417"/>
      <c r="P13" s="417"/>
      <c r="Q13" s="417"/>
      <c r="R13" s="417"/>
      <c r="S13" s="417"/>
      <c r="T13" s="418"/>
      <c r="U13" s="409"/>
      <c r="V13" s="318"/>
      <c r="W13" s="410"/>
      <c r="X13" s="409"/>
      <c r="Y13" s="318"/>
      <c r="Z13" s="410"/>
      <c r="AA13" s="134"/>
    </row>
    <row r="14" spans="2:27" ht="15.75" customHeight="1">
      <c r="B14" s="131"/>
      <c r="C14" s="140" t="s">
        <v>12</v>
      </c>
      <c r="D14" s="141"/>
      <c r="E14" s="141"/>
      <c r="F14" s="141"/>
      <c r="G14" s="141"/>
      <c r="H14" s="141"/>
      <c r="I14" s="141"/>
      <c r="J14" s="141"/>
      <c r="K14" s="141"/>
      <c r="L14" s="141"/>
      <c r="M14" s="141"/>
      <c r="N14" s="141"/>
      <c r="O14" s="141"/>
      <c r="P14" s="141"/>
      <c r="Q14" s="141"/>
      <c r="R14" s="141"/>
      <c r="S14" s="141"/>
      <c r="T14" s="141"/>
      <c r="U14" s="141"/>
      <c r="V14" s="141"/>
      <c r="W14" s="141"/>
      <c r="X14" s="141"/>
      <c r="Y14" s="141"/>
      <c r="Z14" s="142"/>
      <c r="AA14" s="134"/>
    </row>
    <row r="15" spans="2:27" ht="15.75" customHeight="1">
      <c r="B15" s="131"/>
      <c r="C15" s="419"/>
      <c r="D15" s="420"/>
      <c r="E15" s="420"/>
      <c r="F15" s="420"/>
      <c r="G15" s="420"/>
      <c r="H15" s="420"/>
      <c r="I15" s="420"/>
      <c r="J15" s="420"/>
      <c r="K15" s="420"/>
      <c r="L15" s="420"/>
      <c r="M15" s="420"/>
      <c r="N15" s="420"/>
      <c r="O15" s="420"/>
      <c r="P15" s="420"/>
      <c r="Q15" s="420"/>
      <c r="R15" s="420"/>
      <c r="S15" s="420"/>
      <c r="T15" s="420"/>
      <c r="U15" s="420"/>
      <c r="V15" s="420"/>
      <c r="W15" s="420"/>
      <c r="X15" s="420"/>
      <c r="Y15" s="420"/>
      <c r="Z15" s="421"/>
      <c r="AA15" s="134"/>
    </row>
    <row r="16" spans="2:27" ht="15.75" customHeight="1">
      <c r="B16" s="131"/>
      <c r="C16" s="422"/>
      <c r="D16" s="423"/>
      <c r="E16" s="423"/>
      <c r="F16" s="423"/>
      <c r="G16" s="423"/>
      <c r="H16" s="423"/>
      <c r="I16" s="423"/>
      <c r="J16" s="423"/>
      <c r="K16" s="423"/>
      <c r="L16" s="423"/>
      <c r="M16" s="423"/>
      <c r="N16" s="423"/>
      <c r="O16" s="423"/>
      <c r="P16" s="423"/>
      <c r="Q16" s="423"/>
      <c r="R16" s="423"/>
      <c r="S16" s="423"/>
      <c r="T16" s="423"/>
      <c r="U16" s="423"/>
      <c r="V16" s="423"/>
      <c r="W16" s="423"/>
      <c r="X16" s="423"/>
      <c r="Y16" s="423"/>
      <c r="Z16" s="424"/>
      <c r="AA16" s="134"/>
    </row>
    <row r="17" spans="2:27" ht="15.75" customHeight="1">
      <c r="B17" s="131"/>
      <c r="C17" s="144" t="s">
        <v>13</v>
      </c>
      <c r="D17" s="132"/>
      <c r="E17" s="132"/>
      <c r="F17" s="132"/>
      <c r="G17" s="132"/>
      <c r="H17" s="132"/>
      <c r="I17" s="132"/>
      <c r="J17" s="132"/>
      <c r="K17" s="132"/>
      <c r="L17" s="132"/>
      <c r="M17" s="132"/>
      <c r="N17" s="132"/>
      <c r="O17" s="132"/>
      <c r="P17" s="132"/>
      <c r="Q17" s="132"/>
      <c r="R17" s="132"/>
      <c r="S17" s="132"/>
      <c r="T17" s="132"/>
      <c r="U17" s="132"/>
      <c r="V17" s="132"/>
      <c r="W17" s="132"/>
      <c r="X17" s="132"/>
      <c r="Y17" s="132"/>
      <c r="Z17" s="145"/>
      <c r="AA17" s="134"/>
    </row>
    <row r="18" spans="2:27" ht="15.75" customHeight="1">
      <c r="B18" s="131"/>
      <c r="C18" s="419"/>
      <c r="D18" s="420"/>
      <c r="E18" s="420"/>
      <c r="F18" s="420"/>
      <c r="G18" s="420"/>
      <c r="H18" s="420"/>
      <c r="I18" s="420"/>
      <c r="J18" s="420"/>
      <c r="K18" s="420"/>
      <c r="L18" s="420"/>
      <c r="M18" s="420"/>
      <c r="N18" s="420"/>
      <c r="O18" s="420"/>
      <c r="P18" s="420"/>
      <c r="Q18" s="420"/>
      <c r="R18" s="420"/>
      <c r="S18" s="420"/>
      <c r="T18" s="420"/>
      <c r="U18" s="420"/>
      <c r="V18" s="420"/>
      <c r="W18" s="420"/>
      <c r="X18" s="420"/>
      <c r="Y18" s="420"/>
      <c r="Z18" s="421"/>
      <c r="AA18" s="134"/>
    </row>
    <row r="19" spans="2:27" ht="15.75" customHeight="1">
      <c r="B19" s="131"/>
      <c r="C19" s="422"/>
      <c r="D19" s="423"/>
      <c r="E19" s="423"/>
      <c r="F19" s="423"/>
      <c r="G19" s="423"/>
      <c r="H19" s="423"/>
      <c r="I19" s="423"/>
      <c r="J19" s="423"/>
      <c r="K19" s="423"/>
      <c r="L19" s="423"/>
      <c r="M19" s="423"/>
      <c r="N19" s="423"/>
      <c r="O19" s="423"/>
      <c r="P19" s="423"/>
      <c r="Q19" s="423"/>
      <c r="R19" s="423"/>
      <c r="S19" s="423"/>
      <c r="T19" s="423"/>
      <c r="U19" s="423"/>
      <c r="V19" s="423"/>
      <c r="W19" s="423"/>
      <c r="X19" s="423"/>
      <c r="Y19" s="423"/>
      <c r="Z19" s="424"/>
      <c r="AA19" s="134"/>
    </row>
    <row r="20" spans="2:27" ht="15.75" customHeight="1">
      <c r="B20" s="131"/>
      <c r="C20" s="137" t="s">
        <v>14</v>
      </c>
      <c r="D20" s="14"/>
      <c r="E20" s="14"/>
      <c r="F20" s="8"/>
      <c r="G20" s="14" t="s">
        <v>94</v>
      </c>
      <c r="H20" s="8"/>
      <c r="I20" s="14" t="s">
        <v>103</v>
      </c>
      <c r="J20" s="8"/>
      <c r="K20" s="14" t="s">
        <v>104</v>
      </c>
      <c r="L20" s="14" t="s">
        <v>17</v>
      </c>
      <c r="M20" s="14"/>
      <c r="N20" s="14"/>
      <c r="O20" s="14"/>
      <c r="P20" s="14"/>
      <c r="Q20" s="14"/>
      <c r="R20" s="14"/>
      <c r="S20" s="14"/>
      <c r="T20" s="14"/>
      <c r="U20" s="14"/>
      <c r="V20" s="14"/>
      <c r="W20" s="14"/>
      <c r="X20" s="14"/>
      <c r="Y20" s="14"/>
      <c r="Z20" s="138"/>
      <c r="AA20" s="134"/>
    </row>
    <row r="21" spans="2:27" ht="15.75" customHeight="1" thickBot="1">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50"/>
    </row>
    <row r="22" spans="2:31" ht="15.75" customHeight="1">
      <c r="B22" s="131"/>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4"/>
      <c r="AE22" s="127" t="s">
        <v>18</v>
      </c>
    </row>
    <row r="23" spans="2:27" ht="15.75" customHeight="1">
      <c r="B23" s="131"/>
      <c r="C23" s="425"/>
      <c r="D23" s="425"/>
      <c r="E23" s="425"/>
      <c r="F23" s="425"/>
      <c r="G23" s="425"/>
      <c r="H23" s="425"/>
      <c r="I23" s="425"/>
      <c r="J23" s="425"/>
      <c r="K23" s="133" t="s">
        <v>100</v>
      </c>
      <c r="L23" s="132"/>
      <c r="M23" s="132"/>
      <c r="N23" s="132"/>
      <c r="O23" s="132"/>
      <c r="P23" s="132" t="s">
        <v>101</v>
      </c>
      <c r="Q23" s="132"/>
      <c r="R23" s="318"/>
      <c r="S23" s="318"/>
      <c r="T23" s="318"/>
      <c r="U23" s="318"/>
      <c r="V23" s="318"/>
      <c r="W23" s="318"/>
      <c r="X23" s="318"/>
      <c r="AA23" s="134"/>
    </row>
    <row r="24" spans="2:27" ht="15.75" customHeight="1">
      <c r="B24" s="131"/>
      <c r="C24" s="254"/>
      <c r="D24" s="254"/>
      <c r="E24" s="254"/>
      <c r="F24" s="254"/>
      <c r="G24" s="254"/>
      <c r="H24" s="254"/>
      <c r="I24" s="254"/>
      <c r="J24" s="254"/>
      <c r="K24" s="14" t="s">
        <v>100</v>
      </c>
      <c r="L24" s="132"/>
      <c r="M24" s="132"/>
      <c r="N24" s="132"/>
      <c r="O24" s="132"/>
      <c r="P24" s="14" t="s">
        <v>102</v>
      </c>
      <c r="Q24" s="14"/>
      <c r="R24" s="14"/>
      <c r="S24" s="25"/>
      <c r="T24" s="133" t="s">
        <v>94</v>
      </c>
      <c r="U24" s="12"/>
      <c r="V24" s="133" t="s">
        <v>103</v>
      </c>
      <c r="W24" s="12"/>
      <c r="X24" s="133" t="s">
        <v>104</v>
      </c>
      <c r="AA24" s="134"/>
    </row>
    <row r="25" spans="2:27" ht="15.75" customHeight="1">
      <c r="B25" s="131"/>
      <c r="C25" s="132"/>
      <c r="D25" s="132"/>
      <c r="E25" s="132"/>
      <c r="F25" s="132"/>
      <c r="G25" s="132"/>
      <c r="H25" s="132"/>
      <c r="I25" s="132"/>
      <c r="J25" s="132"/>
      <c r="K25" s="132"/>
      <c r="L25" s="132"/>
      <c r="M25" s="132"/>
      <c r="N25" s="132"/>
      <c r="O25" s="132"/>
      <c r="P25" s="14" t="s">
        <v>19</v>
      </c>
      <c r="Q25" s="14"/>
      <c r="R25" s="14"/>
      <c r="S25" s="14"/>
      <c r="T25" s="426">
        <f>'報告書'!A1</f>
        <v>0</v>
      </c>
      <c r="U25" s="426"/>
      <c r="V25" s="426"/>
      <c r="W25" s="426"/>
      <c r="X25" s="426"/>
      <c r="Y25" s="426"/>
      <c r="Z25" s="426"/>
      <c r="AA25" s="134"/>
    </row>
    <row r="26" spans="2:27" ht="27" customHeight="1">
      <c r="B26" s="131"/>
      <c r="C26" s="132"/>
      <c r="D26" s="132"/>
      <c r="E26" s="132"/>
      <c r="F26" s="132"/>
      <c r="G26" s="396" t="s">
        <v>20</v>
      </c>
      <c r="H26" s="396"/>
      <c r="I26" s="396"/>
      <c r="J26" s="396"/>
      <c r="K26" s="396"/>
      <c r="L26" s="396"/>
      <c r="M26" s="396"/>
      <c r="N26" s="396"/>
      <c r="O26" s="396"/>
      <c r="P26" s="396"/>
      <c r="Q26" s="396"/>
      <c r="R26" s="396"/>
      <c r="S26" s="396"/>
      <c r="T26" s="396"/>
      <c r="AA26" s="134"/>
    </row>
    <row r="27" spans="2:27" ht="15.75" customHeight="1">
      <c r="B27" s="131"/>
      <c r="C27" s="132"/>
      <c r="D27" s="132"/>
      <c r="E27" s="132"/>
      <c r="F27" s="132"/>
      <c r="G27" s="136"/>
      <c r="H27" s="136"/>
      <c r="I27" s="136"/>
      <c r="J27" s="136"/>
      <c r="K27" s="136"/>
      <c r="L27" s="136"/>
      <c r="M27" s="136"/>
      <c r="N27" s="136"/>
      <c r="O27" s="136"/>
      <c r="P27" s="136"/>
      <c r="Q27" s="136"/>
      <c r="R27" s="136"/>
      <c r="S27" s="136"/>
      <c r="T27" s="136"/>
      <c r="U27" s="397" t="s">
        <v>6</v>
      </c>
      <c r="V27" s="398"/>
      <c r="W27" s="399"/>
      <c r="X27" s="397" t="s">
        <v>7</v>
      </c>
      <c r="Y27" s="398"/>
      <c r="Z27" s="399"/>
      <c r="AA27" s="134"/>
    </row>
    <row r="28" spans="2:27" ht="15.75" customHeight="1">
      <c r="B28" s="131"/>
      <c r="C28" s="132"/>
      <c r="D28" s="132" t="s">
        <v>36</v>
      </c>
      <c r="E28" s="132"/>
      <c r="F28" s="132"/>
      <c r="G28" s="136"/>
      <c r="H28" s="136"/>
      <c r="I28" s="136"/>
      <c r="J28" s="136"/>
      <c r="K28" s="136"/>
      <c r="L28" s="136"/>
      <c r="M28" s="136"/>
      <c r="N28" s="136"/>
      <c r="O28" s="136"/>
      <c r="P28" s="136"/>
      <c r="Q28" s="136"/>
      <c r="R28" s="136"/>
      <c r="S28" s="136"/>
      <c r="T28" s="136"/>
      <c r="U28" s="404"/>
      <c r="V28" s="405"/>
      <c r="W28" s="406"/>
      <c r="X28" s="404"/>
      <c r="Y28" s="405"/>
      <c r="Z28" s="406"/>
      <c r="AA28" s="134"/>
    </row>
    <row r="29" spans="2:27" ht="15.75" customHeight="1">
      <c r="B29" s="131"/>
      <c r="C29" s="132"/>
      <c r="D29" s="132"/>
      <c r="E29" s="132"/>
      <c r="F29" s="132"/>
      <c r="G29" s="136"/>
      <c r="H29" s="136"/>
      <c r="I29" s="136"/>
      <c r="J29" s="136"/>
      <c r="K29" s="136"/>
      <c r="L29" s="136"/>
      <c r="M29" s="136"/>
      <c r="N29" s="136"/>
      <c r="O29" s="136"/>
      <c r="P29" s="136"/>
      <c r="Q29" s="136"/>
      <c r="R29" s="136"/>
      <c r="S29" s="136"/>
      <c r="T29" s="136"/>
      <c r="U29" s="407"/>
      <c r="V29" s="315"/>
      <c r="W29" s="408"/>
      <c r="X29" s="407"/>
      <c r="Y29" s="315"/>
      <c r="Z29" s="408"/>
      <c r="AA29" s="134"/>
    </row>
    <row r="30" spans="2:27" ht="15.75" customHeight="1">
      <c r="B30" s="131"/>
      <c r="C30" s="132"/>
      <c r="D30" s="132"/>
      <c r="E30" s="132"/>
      <c r="F30" s="132"/>
      <c r="G30" s="136"/>
      <c r="H30" s="136"/>
      <c r="I30" s="136"/>
      <c r="J30" s="136"/>
      <c r="K30" s="136"/>
      <c r="L30" s="136"/>
      <c r="M30" s="136"/>
      <c r="N30" s="136"/>
      <c r="O30" s="136"/>
      <c r="P30" s="136"/>
      <c r="Q30" s="136"/>
      <c r="R30" s="136"/>
      <c r="S30" s="136"/>
      <c r="T30" s="136"/>
      <c r="U30" s="409"/>
      <c r="V30" s="318"/>
      <c r="W30" s="410"/>
      <c r="X30" s="409"/>
      <c r="Y30" s="318"/>
      <c r="Z30" s="410"/>
      <c r="AA30" s="134"/>
    </row>
    <row r="31" spans="2:27" ht="15.75" customHeight="1">
      <c r="B31" s="131"/>
      <c r="C31" s="132" t="s">
        <v>21</v>
      </c>
      <c r="D31" s="132"/>
      <c r="E31" s="132"/>
      <c r="F31" s="132"/>
      <c r="G31" s="136"/>
      <c r="H31" s="136"/>
      <c r="I31" s="136"/>
      <c r="J31" s="136"/>
      <c r="K31" s="136"/>
      <c r="L31" s="136"/>
      <c r="M31" s="136"/>
      <c r="N31" s="136"/>
      <c r="O31" s="136"/>
      <c r="P31" s="136"/>
      <c r="Q31" s="136"/>
      <c r="R31" s="136"/>
      <c r="S31" s="136"/>
      <c r="T31" s="136"/>
      <c r="AA31" s="134"/>
    </row>
    <row r="32" spans="2:27" ht="15.75" customHeight="1">
      <c r="B32" s="131"/>
      <c r="C32" s="140" t="s">
        <v>22</v>
      </c>
      <c r="D32" s="141"/>
      <c r="E32" s="141"/>
      <c r="F32" s="141"/>
      <c r="G32" s="141"/>
      <c r="H32" s="142"/>
      <c r="I32" s="427"/>
      <c r="J32" s="428"/>
      <c r="K32" s="428"/>
      <c r="L32" s="428"/>
      <c r="M32" s="428"/>
      <c r="N32" s="428"/>
      <c r="O32" s="428"/>
      <c r="P32" s="428"/>
      <c r="Q32" s="428"/>
      <c r="R32" s="428"/>
      <c r="S32" s="428"/>
      <c r="T32" s="428"/>
      <c r="U32" s="428"/>
      <c r="V32" s="428"/>
      <c r="W32" s="428"/>
      <c r="X32" s="428"/>
      <c r="Y32" s="428"/>
      <c r="Z32" s="429"/>
      <c r="AA32" s="134"/>
    </row>
    <row r="33" spans="2:27" ht="15.75" customHeight="1">
      <c r="B33" s="131"/>
      <c r="C33" s="144"/>
      <c r="D33" s="132"/>
      <c r="E33" s="132"/>
      <c r="F33" s="132"/>
      <c r="G33" s="132"/>
      <c r="H33" s="145"/>
      <c r="I33" s="422"/>
      <c r="J33" s="423"/>
      <c r="K33" s="423"/>
      <c r="L33" s="423"/>
      <c r="M33" s="423"/>
      <c r="N33" s="423"/>
      <c r="O33" s="423"/>
      <c r="P33" s="423"/>
      <c r="Q33" s="423"/>
      <c r="R33" s="423"/>
      <c r="S33" s="423"/>
      <c r="T33" s="423"/>
      <c r="U33" s="423"/>
      <c r="V33" s="423"/>
      <c r="W33" s="423"/>
      <c r="X33" s="423"/>
      <c r="Y33" s="423"/>
      <c r="Z33" s="424"/>
      <c r="AA33" s="134"/>
    </row>
    <row r="34" spans="2:27" ht="15.75" customHeight="1">
      <c r="B34" s="131"/>
      <c r="C34" s="140" t="s">
        <v>23</v>
      </c>
      <c r="D34" s="141"/>
      <c r="E34" s="141"/>
      <c r="F34" s="141"/>
      <c r="G34" s="141"/>
      <c r="H34" s="142"/>
      <c r="I34" s="430"/>
      <c r="J34" s="431"/>
      <c r="K34" s="431"/>
      <c r="L34" s="431"/>
      <c r="M34" s="431"/>
      <c r="N34" s="431"/>
      <c r="O34" s="431"/>
      <c r="P34" s="431"/>
      <c r="Q34" s="431"/>
      <c r="R34" s="431"/>
      <c r="S34" s="431"/>
      <c r="T34" s="431"/>
      <c r="U34" s="431"/>
      <c r="V34" s="431"/>
      <c r="W34" s="431"/>
      <c r="X34" s="431"/>
      <c r="Y34" s="431"/>
      <c r="Z34" s="432"/>
      <c r="AA34" s="134"/>
    </row>
    <row r="35" spans="2:31" ht="15.75" customHeight="1">
      <c r="B35" s="131"/>
      <c r="C35" s="151" t="s">
        <v>24</v>
      </c>
      <c r="D35" s="152"/>
      <c r="E35" s="152"/>
      <c r="F35" s="152" t="s">
        <v>10</v>
      </c>
      <c r="G35" s="153" t="s">
        <v>10</v>
      </c>
      <c r="H35" s="154"/>
      <c r="I35" s="441"/>
      <c r="J35" s="442"/>
      <c r="K35" s="442"/>
      <c r="L35" s="442"/>
      <c r="M35" s="442"/>
      <c r="N35" s="442"/>
      <c r="O35" s="442"/>
      <c r="P35" s="442"/>
      <c r="Q35" s="442"/>
      <c r="R35" s="438" t="s">
        <v>155</v>
      </c>
      <c r="S35" s="438"/>
      <c r="T35" s="439"/>
      <c r="U35" s="439"/>
      <c r="V35" s="439"/>
      <c r="W35" s="439"/>
      <c r="X35" s="439"/>
      <c r="Y35" s="439"/>
      <c r="Z35" s="440"/>
      <c r="AA35" s="134"/>
      <c r="AE35" s="127" t="s">
        <v>25</v>
      </c>
    </row>
    <row r="36" spans="2:27" ht="15.75" customHeight="1">
      <c r="B36" s="131"/>
      <c r="C36" s="144" t="s">
        <v>26</v>
      </c>
      <c r="D36" s="132"/>
      <c r="E36" s="132"/>
      <c r="F36" s="132"/>
      <c r="G36" s="132"/>
      <c r="H36" s="145"/>
      <c r="I36" s="433" t="s">
        <v>18</v>
      </c>
      <c r="J36" s="434"/>
      <c r="K36" s="434"/>
      <c r="L36" s="434"/>
      <c r="M36" s="434"/>
      <c r="N36" s="434"/>
      <c r="O36" s="434"/>
      <c r="P36" s="434"/>
      <c r="Q36" s="434"/>
      <c r="R36" s="434"/>
      <c r="S36" s="434"/>
      <c r="T36" s="434"/>
      <c r="U36" s="434"/>
      <c r="V36" s="434"/>
      <c r="W36" s="434"/>
      <c r="X36" s="434"/>
      <c r="Y36" s="434"/>
      <c r="Z36" s="435"/>
      <c r="AA36" s="134"/>
    </row>
    <row r="37" spans="2:27" ht="15.75" customHeight="1">
      <c r="B37" s="131" t="s">
        <v>18</v>
      </c>
      <c r="C37" s="144" t="s">
        <v>27</v>
      </c>
      <c r="D37" s="132"/>
      <c r="E37" s="132"/>
      <c r="F37" s="132"/>
      <c r="G37" s="132"/>
      <c r="H37" s="145"/>
      <c r="I37" s="419"/>
      <c r="J37" s="420"/>
      <c r="K37" s="420"/>
      <c r="L37" s="420"/>
      <c r="M37" s="420"/>
      <c r="N37" s="420"/>
      <c r="O37" s="420"/>
      <c r="P37" s="420"/>
      <c r="Q37" s="420"/>
      <c r="R37" s="420"/>
      <c r="S37" s="420"/>
      <c r="T37" s="420"/>
      <c r="U37" s="420"/>
      <c r="V37" s="420"/>
      <c r="W37" s="420"/>
      <c r="X37" s="420"/>
      <c r="Y37" s="420"/>
      <c r="Z37" s="421"/>
      <c r="AA37" s="134"/>
    </row>
    <row r="38" spans="2:27" ht="15.75" customHeight="1">
      <c r="B38" s="131"/>
      <c r="C38" s="144" t="s">
        <v>28</v>
      </c>
      <c r="D38" s="132"/>
      <c r="E38" s="132"/>
      <c r="F38" s="132" t="s">
        <v>10</v>
      </c>
      <c r="G38" s="155" t="s">
        <v>10</v>
      </c>
      <c r="H38" s="145"/>
      <c r="I38" s="419"/>
      <c r="J38" s="420"/>
      <c r="K38" s="420"/>
      <c r="L38" s="420"/>
      <c r="M38" s="420"/>
      <c r="N38" s="420"/>
      <c r="O38" s="420"/>
      <c r="P38" s="420"/>
      <c r="Q38" s="420"/>
      <c r="R38" s="420"/>
      <c r="S38" s="420"/>
      <c r="T38" s="420"/>
      <c r="U38" s="420"/>
      <c r="V38" s="420"/>
      <c r="W38" s="420"/>
      <c r="X38" s="420"/>
      <c r="Y38" s="420"/>
      <c r="Z38" s="421"/>
      <c r="AA38" s="134"/>
    </row>
    <row r="39" spans="2:27" ht="15.75" customHeight="1">
      <c r="B39" s="131"/>
      <c r="C39" s="151" t="s">
        <v>24</v>
      </c>
      <c r="D39" s="133"/>
      <c r="E39" s="133"/>
      <c r="F39" s="133" t="s">
        <v>10</v>
      </c>
      <c r="G39" s="139" t="s">
        <v>10</v>
      </c>
      <c r="H39" s="147"/>
      <c r="I39" s="436" t="s">
        <v>274</v>
      </c>
      <c r="J39" s="437"/>
      <c r="K39" s="437"/>
      <c r="L39" s="439"/>
      <c r="M39" s="439"/>
      <c r="N39" s="439"/>
      <c r="O39" s="439"/>
      <c r="P39" s="439"/>
      <c r="Q39" s="439"/>
      <c r="R39" s="438" t="s">
        <v>155</v>
      </c>
      <c r="S39" s="438"/>
      <c r="T39" s="439"/>
      <c r="U39" s="439"/>
      <c r="V39" s="439"/>
      <c r="W39" s="439"/>
      <c r="X39" s="439"/>
      <c r="Y39" s="439"/>
      <c r="Z39" s="440"/>
      <c r="AA39" s="134"/>
    </row>
    <row r="40" spans="2:27" ht="15.75" customHeight="1">
      <c r="B40" s="131"/>
      <c r="C40" s="140" t="s">
        <v>29</v>
      </c>
      <c r="D40" s="141"/>
      <c r="E40" s="141"/>
      <c r="F40" s="141"/>
      <c r="G40" s="141"/>
      <c r="H40" s="142"/>
      <c r="I40" s="427"/>
      <c r="J40" s="428"/>
      <c r="K40" s="428"/>
      <c r="L40" s="428"/>
      <c r="M40" s="428"/>
      <c r="N40" s="428"/>
      <c r="O40" s="428"/>
      <c r="P40" s="428"/>
      <c r="Q40" s="428"/>
      <c r="R40" s="428"/>
      <c r="S40" s="428"/>
      <c r="T40" s="428"/>
      <c r="U40" s="428"/>
      <c r="V40" s="428"/>
      <c r="W40" s="428"/>
      <c r="X40" s="428"/>
      <c r="Y40" s="428"/>
      <c r="Z40" s="429"/>
      <c r="AA40" s="134"/>
    </row>
    <row r="41" spans="2:27" ht="15.75" customHeight="1">
      <c r="B41" s="131"/>
      <c r="C41" s="144" t="s">
        <v>30</v>
      </c>
      <c r="D41" s="132"/>
      <c r="E41" s="132"/>
      <c r="F41" s="132"/>
      <c r="G41" s="132"/>
      <c r="H41" s="145"/>
      <c r="I41" s="419"/>
      <c r="J41" s="420"/>
      <c r="K41" s="420"/>
      <c r="L41" s="420"/>
      <c r="M41" s="420"/>
      <c r="N41" s="420"/>
      <c r="O41" s="420"/>
      <c r="P41" s="420"/>
      <c r="Q41" s="420"/>
      <c r="R41" s="420"/>
      <c r="S41" s="420"/>
      <c r="T41" s="420"/>
      <c r="U41" s="420"/>
      <c r="V41" s="420"/>
      <c r="W41" s="420"/>
      <c r="X41" s="420"/>
      <c r="Y41" s="420"/>
      <c r="Z41" s="421"/>
      <c r="AA41" s="134"/>
    </row>
    <row r="42" spans="2:27" ht="15.75" customHeight="1">
      <c r="B42" s="131"/>
      <c r="C42" s="144" t="s">
        <v>28</v>
      </c>
      <c r="D42" s="132"/>
      <c r="E42" s="132"/>
      <c r="F42" s="132" t="s">
        <v>10</v>
      </c>
      <c r="G42" s="155" t="s">
        <v>10</v>
      </c>
      <c r="H42" s="145"/>
      <c r="I42" s="419"/>
      <c r="J42" s="420"/>
      <c r="K42" s="420"/>
      <c r="L42" s="420"/>
      <c r="M42" s="420"/>
      <c r="N42" s="420"/>
      <c r="O42" s="420"/>
      <c r="P42" s="420"/>
      <c r="Q42" s="420"/>
      <c r="R42" s="420"/>
      <c r="S42" s="420"/>
      <c r="T42" s="420"/>
      <c r="U42" s="420"/>
      <c r="V42" s="420"/>
      <c r="W42" s="420"/>
      <c r="X42" s="420"/>
      <c r="Y42" s="420"/>
      <c r="Z42" s="421"/>
      <c r="AA42" s="134"/>
    </row>
    <row r="43" spans="2:27" ht="15.75" customHeight="1">
      <c r="B43" s="131"/>
      <c r="C43" s="146" t="s">
        <v>24</v>
      </c>
      <c r="D43" s="133"/>
      <c r="E43" s="133"/>
      <c r="F43" s="133" t="s">
        <v>10</v>
      </c>
      <c r="G43" s="139" t="s">
        <v>10</v>
      </c>
      <c r="H43" s="147"/>
      <c r="I43" s="436" t="s">
        <v>274</v>
      </c>
      <c r="J43" s="437"/>
      <c r="K43" s="437"/>
      <c r="L43" s="439"/>
      <c r="M43" s="439"/>
      <c r="N43" s="439"/>
      <c r="O43" s="439"/>
      <c r="P43" s="439"/>
      <c r="Q43" s="439"/>
      <c r="R43" s="438" t="s">
        <v>155</v>
      </c>
      <c r="S43" s="438"/>
      <c r="T43" s="439"/>
      <c r="U43" s="439"/>
      <c r="V43" s="439"/>
      <c r="W43" s="439"/>
      <c r="X43" s="439"/>
      <c r="Y43" s="439"/>
      <c r="Z43" s="440"/>
      <c r="AA43" s="134"/>
    </row>
    <row r="44" spans="2:27" ht="15.75" customHeight="1" thickBot="1">
      <c r="B44" s="13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4"/>
    </row>
    <row r="45" spans="2:27" ht="15.75" customHeight="1">
      <c r="B45" s="156"/>
      <c r="C45" s="157"/>
      <c r="D45" s="157"/>
      <c r="E45" s="157"/>
      <c r="F45" s="157"/>
      <c r="G45" s="157"/>
      <c r="H45" s="157"/>
      <c r="I45" s="158"/>
      <c r="J45" s="158"/>
      <c r="K45" s="158"/>
      <c r="L45" s="158"/>
      <c r="M45" s="158"/>
      <c r="N45" s="158"/>
      <c r="O45" s="158"/>
      <c r="P45" s="158"/>
      <c r="Q45" s="158"/>
      <c r="R45" s="158"/>
      <c r="S45" s="158"/>
      <c r="T45" s="158"/>
      <c r="U45" s="158"/>
      <c r="V45" s="158"/>
      <c r="W45" s="158"/>
      <c r="X45" s="158"/>
      <c r="Y45" s="158"/>
      <c r="Z45" s="158"/>
      <c r="AA45" s="159"/>
    </row>
    <row r="46" spans="2:27" ht="15.75" customHeight="1">
      <c r="B46" s="131"/>
      <c r="C46" s="140" t="s">
        <v>31</v>
      </c>
      <c r="D46" s="141"/>
      <c r="E46" s="141"/>
      <c r="F46" s="141"/>
      <c r="G46" s="141"/>
      <c r="H46" s="142"/>
      <c r="I46" s="427"/>
      <c r="J46" s="428"/>
      <c r="K46" s="428"/>
      <c r="L46" s="428"/>
      <c r="M46" s="428"/>
      <c r="N46" s="428"/>
      <c r="O46" s="428"/>
      <c r="P46" s="428"/>
      <c r="Q46" s="428"/>
      <c r="R46" s="428"/>
      <c r="S46" s="428"/>
      <c r="T46" s="428"/>
      <c r="U46" s="428"/>
      <c r="V46" s="428"/>
      <c r="W46" s="429"/>
      <c r="X46" s="390"/>
      <c r="Y46" s="391"/>
      <c r="Z46" s="392"/>
      <c r="AA46" s="134"/>
    </row>
    <row r="47" spans="2:27" ht="15.75" customHeight="1">
      <c r="B47" s="131"/>
      <c r="C47" s="393" t="s">
        <v>32</v>
      </c>
      <c r="D47" s="394"/>
      <c r="E47" s="394"/>
      <c r="F47" s="394"/>
      <c r="G47" s="394"/>
      <c r="H47" s="395"/>
      <c r="I47" s="419"/>
      <c r="J47" s="420"/>
      <c r="K47" s="420"/>
      <c r="L47" s="420"/>
      <c r="M47" s="420"/>
      <c r="N47" s="420"/>
      <c r="O47" s="420"/>
      <c r="P47" s="420"/>
      <c r="Q47" s="420"/>
      <c r="R47" s="420"/>
      <c r="S47" s="420"/>
      <c r="T47" s="420"/>
      <c r="U47" s="420"/>
      <c r="V47" s="420"/>
      <c r="W47" s="421"/>
      <c r="X47" s="404"/>
      <c r="Y47" s="405"/>
      <c r="Z47" s="406"/>
      <c r="AA47" s="134"/>
    </row>
    <row r="48" spans="2:27" ht="15.75" customHeight="1">
      <c r="B48" s="131"/>
      <c r="C48" s="393"/>
      <c r="D48" s="394"/>
      <c r="E48" s="394"/>
      <c r="F48" s="394"/>
      <c r="G48" s="394"/>
      <c r="H48" s="395"/>
      <c r="I48" s="165"/>
      <c r="J48" s="132" t="s">
        <v>275</v>
      </c>
      <c r="K48" s="132"/>
      <c r="L48" s="132"/>
      <c r="M48" s="132"/>
      <c r="N48" s="132"/>
      <c r="O48" s="132"/>
      <c r="P48" s="132"/>
      <c r="Q48" s="132"/>
      <c r="R48" s="132"/>
      <c r="S48" s="132"/>
      <c r="T48" s="132"/>
      <c r="U48" s="132"/>
      <c r="V48" s="132"/>
      <c r="W48" s="132"/>
      <c r="X48" s="407"/>
      <c r="Y48" s="315"/>
      <c r="Z48" s="408"/>
      <c r="AA48" s="134"/>
    </row>
    <row r="49" spans="2:27" ht="15.75" customHeight="1">
      <c r="B49" s="131"/>
      <c r="C49" s="144" t="s">
        <v>33</v>
      </c>
      <c r="D49" s="132"/>
      <c r="E49" s="132"/>
      <c r="F49" s="132" t="s">
        <v>34</v>
      </c>
      <c r="G49" s="160" t="s">
        <v>34</v>
      </c>
      <c r="H49" s="145"/>
      <c r="I49" s="60"/>
      <c r="J49" s="132" t="s">
        <v>276</v>
      </c>
      <c r="K49" s="132"/>
      <c r="L49" s="132"/>
      <c r="M49" s="132"/>
      <c r="N49" s="132"/>
      <c r="O49" s="132"/>
      <c r="P49" s="132"/>
      <c r="Q49" s="132"/>
      <c r="R49" s="132"/>
      <c r="S49" s="132"/>
      <c r="T49" s="132"/>
      <c r="U49" s="132"/>
      <c r="V49" s="132"/>
      <c r="W49" s="132"/>
      <c r="X49" s="407"/>
      <c r="Y49" s="315"/>
      <c r="Z49" s="408"/>
      <c r="AA49" s="134"/>
    </row>
    <row r="50" spans="2:27" ht="15.75" customHeight="1">
      <c r="B50" s="131"/>
      <c r="C50" s="146"/>
      <c r="D50" s="133"/>
      <c r="E50" s="133"/>
      <c r="F50" s="133"/>
      <c r="G50" s="161"/>
      <c r="H50" s="147"/>
      <c r="I50" s="146"/>
      <c r="J50" s="133" t="s">
        <v>35</v>
      </c>
      <c r="K50" s="133"/>
      <c r="L50" s="133"/>
      <c r="M50" s="133"/>
      <c r="N50" s="133"/>
      <c r="O50" s="133"/>
      <c r="P50" s="133"/>
      <c r="Q50" s="133"/>
      <c r="R50" s="133"/>
      <c r="S50" s="133"/>
      <c r="T50" s="133"/>
      <c r="U50" s="133"/>
      <c r="V50" s="133"/>
      <c r="W50" s="133"/>
      <c r="X50" s="409"/>
      <c r="Y50" s="318"/>
      <c r="Z50" s="410"/>
      <c r="AA50" s="134"/>
    </row>
    <row r="51" spans="2:27" ht="15.75" customHeight="1" thickBot="1">
      <c r="B51" s="162"/>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4"/>
    </row>
    <row r="52" ht="14.25" customHeight="1"/>
    <row r="53" ht="15.75" customHeight="1"/>
  </sheetData>
  <sheetProtection sheet="1" objects="1" scenarios="1"/>
  <mergeCells count="50">
    <mergeCell ref="X47:Z50"/>
    <mergeCell ref="I46:W47"/>
    <mergeCell ref="R35:S35"/>
    <mergeCell ref="T35:Z35"/>
    <mergeCell ref="I35:Q35"/>
    <mergeCell ref="T39:Z39"/>
    <mergeCell ref="I43:K43"/>
    <mergeCell ref="L43:Q43"/>
    <mergeCell ref="R43:S43"/>
    <mergeCell ref="T43:Z43"/>
    <mergeCell ref="I40:Z42"/>
    <mergeCell ref="I34:Z34"/>
    <mergeCell ref="I36:Z38"/>
    <mergeCell ref="I39:K39"/>
    <mergeCell ref="R39:S39"/>
    <mergeCell ref="L39:Q39"/>
    <mergeCell ref="T25:Z25"/>
    <mergeCell ref="U28:W30"/>
    <mergeCell ref="X28:Z30"/>
    <mergeCell ref="I32:Z33"/>
    <mergeCell ref="C15:Z16"/>
    <mergeCell ref="C18:Z19"/>
    <mergeCell ref="C24:J24"/>
    <mergeCell ref="C23:J23"/>
    <mergeCell ref="R23:X23"/>
    <mergeCell ref="D4:L4"/>
    <mergeCell ref="R3:X3"/>
    <mergeCell ref="O12:T12"/>
    <mergeCell ref="U11:W13"/>
    <mergeCell ref="X11:Z13"/>
    <mergeCell ref="B6:AA6"/>
    <mergeCell ref="C13:H13"/>
    <mergeCell ref="T5:Z5"/>
    <mergeCell ref="I13:T13"/>
    <mergeCell ref="C9:E9"/>
    <mergeCell ref="V9:Y9"/>
    <mergeCell ref="C10:E10"/>
    <mergeCell ref="U10:W10"/>
    <mergeCell ref="X10:Z10"/>
    <mergeCell ref="F10:T10"/>
    <mergeCell ref="C3:L3"/>
    <mergeCell ref="F9:T9"/>
    <mergeCell ref="X46:Z46"/>
    <mergeCell ref="C47:H48"/>
    <mergeCell ref="G26:T26"/>
    <mergeCell ref="F11:T11"/>
    <mergeCell ref="U27:W27"/>
    <mergeCell ref="X27:Z27"/>
    <mergeCell ref="C11:E11"/>
    <mergeCell ref="C12:E12"/>
  </mergeCells>
  <printOptions/>
  <pageMargins left="0.3937007874015748" right="0" top="0.7086614173228347" bottom="0.1968503937007874" header="0.5118110236220472" footer="0.1968503937007874"/>
  <pageSetup blackAndWhite="1" horizontalDpi="300" verticalDpi="300" orientation="portrait" paperSize="9" r:id="rId2"/>
  <headerFooter alignWithMargins="0">
    <oddHeader>&amp;R&amp;10&amp;Uver.2.1</oddHeader>
    <oddFooter>&amp;R&amp;10All Rights Reserved, Copyright ©　DAIKO DENSHI TSUSHIN, LTD. 2010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富士通ｼｽﾃﾑｺﾝｽﾄﾗｸｼｮﾝ(株)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海野　敬</cp:lastModifiedBy>
  <cp:lastPrinted>2011-03-25T01:54:51Z</cp:lastPrinted>
  <dcterms:created xsi:type="dcterms:W3CDTF">2000-02-22T06:12:30Z</dcterms:created>
  <dcterms:modified xsi:type="dcterms:W3CDTF">2011-06-03T00:49:18Z</dcterms:modified>
  <cp:category/>
  <cp:version/>
  <cp:contentType/>
  <cp:contentStatus/>
</cp:coreProperties>
</file>